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69" documentId="120_S{2AC9BD13-BADA-5192-A53E-5A8FF88502F6}" xr6:coauthVersionLast="47" xr6:coauthVersionMax="47" xr10:uidLastSave="{A2753E80-522F-4454-A061-B2D1992D48D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<sst xmlns="http://schemas.openxmlformats.org/spreadsheetml/2006/main" count="180293" uniqueCount="39134">
  <si>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</si>
  <si>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</si>
  <si>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</si>
  <si>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</si>
  <si>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</si>
  <si>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</si>
  <si>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</si>
  <si>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</si>
  <si>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</si>
  <si>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</si>
  <si>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</si>
  <si>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</si>
  <si>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</si>
  <si>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</si>
  <si>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</si>
  <si>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</si>
  <si>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</si>
  <si>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</si>
  <si>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</si>
  <si>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</si>
  <si>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</si>
  <si>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</si>
  <si>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</si>
  <si>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</si>
  <si>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</si>
  <si>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</si>
  <si>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</si>
  <si>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</si>
  <si>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</si>
  <si>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</si>
  <si>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</si>
  <si>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</si>
  <si>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</si>
  <si>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</si>
  <si>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</si>
  <si>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</si>
  <si>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</si>
  <si>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</si>
  <si>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</si>
  <si>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</si>
  <si>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</si>
  <si>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</si>
  <si>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</si>
  <si>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</si>
  <si>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</si>
  <si>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</si>
  <si>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</si>
  <si>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</si>
  <si>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</si>
  <si>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</si>
  <si>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</si>
  <si>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</si>
  <si>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</si>
  <si>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</si>
  <si>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</si>
  <si>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</si>
  <si>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</si>
  <si>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</si>
  <si>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</si>
  <si>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</si>
  <si>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</si>
  <si>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</si>
  <si>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</si>
  <si>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</si>
  <si>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</si>
  <si>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</si>
  <si>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</si>
  <si>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</si>
  <si>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</si>
  <si>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</si>
  <si>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</si>
  <si>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</si>
  <si>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</si>
  <si>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</si>
  <si>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</si>
  <si>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</si>
  <si>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</si>
  <si>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</si>
  <si>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</si>
  <si>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</si>
  <si>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</si>
  <si>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</si>
  <si>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</si>
  <si>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</si>
  <si>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</si>
  <si>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</si>
  <si>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</si>
  <si>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</si>
  <si>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</si>
  <si>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</si>
  <si>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</si>
  <si>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</si>
  <si>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</si>
  <si>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</si>
  <si>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</si>
  <si>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</si>
  <si>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</si>
  <si>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</si>
  <si>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</si>
  <si>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</si>
  <si>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</si>
  <si>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</si>
  <si>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</si>
  <si>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</si>
  <si>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</si>
  <si>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</si>
  <si>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</si>
  <si>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</si>
  <si>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</si>
  <si>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</si>
  <si>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</si>
  <si>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</si>
  <si>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</si>
  <si>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</si>
  <si>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</si>
  <si>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</si>
  <si>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</si>
  <si>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</si>
  <si>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</si>
  <si>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</si>
  <si>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</si>
  <si>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</si>
  <si>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</si>
  <si>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</si>
  <si>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</si>
  <si>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</si>
  <si>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</si>
  <si>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</si>
  <si>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</si>
  <si>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</si>
  <si>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</si>
  <si>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</si>
  <si>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</si>
  <si>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</si>
  <si>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</si>
  <si>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</si>
  <si>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</si>
  <si>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</si>
  <si>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</si>
  <si>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</si>
  <si>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</si>
  <si>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</si>
  <si>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</si>
  <si>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</si>
  <si>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</si>
  <si>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</si>
  <si>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</si>
  <si>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</si>
  <si>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</si>
  <si>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</si>
  <si>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</si>
  <si>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</si>
  <si>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</si>
  <si>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</si>
  <si>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</si>
  <si>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</si>
  <si>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</si>
  <si>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</si>
  <si>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</si>
  <si>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</si>
  <si>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</si>
  <si>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</si>
  <si>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</si>
  <si>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</si>
  <si>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</si>
  <si>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</si>
  <si>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</si>
  <si>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</si>
  <si>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</si>
  <si>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</si>
  <si>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</si>
  <si>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</si>
  <si>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</si>
  <si>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</si>
  <si>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</si>
  <si>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</si>
  <si>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</si>
  <si>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</si>
  <si>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</si>
  <si>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</si>
  <si>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</si>
  <si>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</si>
  <si>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</si>
  <si>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</si>
  <si>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</si>
  <si>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</si>
  <si>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</si>
  <si>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</si>
  <si>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</si>
  <si>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</si>
  <si>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</si>
  <si>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</si>
  <si>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</si>
  <si>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</si>
  <si>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</si>
  <si>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</si>
  <si>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</si>
  <si>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</si>
  <si>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</si>
  <si>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</si>
  <si>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</si>
  <si>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</si>
  <si>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</si>
  <si>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</si>
  <si>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</si>
  <si>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</si>
  <si>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</si>
  <si>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</si>
  <si>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</si>
  <si>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</si>
  <si>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</si>
  <si>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</si>
  <si>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</si>
  <si>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</si>
  <si>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</si>
  <si>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</si>
  <si>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</si>
  <si>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</si>
  <si>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</si>
  <si>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</si>
  <si>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</si>
  <si>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</si>
  <si>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</si>
  <si>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</si>
  <si>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</si>
  <si>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</si>
  <si>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</si>
  <si>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</si>
  <si>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</si>
  <si>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</si>
  <si>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</si>
  <si>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</si>
  <si>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</si>
  <si>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</si>
  <si>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</si>
  <si>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</si>
  <si>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</si>
  <si>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</si>
  <si>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</si>
  <si>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</si>
  <si>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</si>
  <si>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</si>
  <si>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</si>
  <si>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</si>
  <si>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</si>
  <si>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</si>
  <si>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</si>
  <si>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</si>
  <si>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</si>
  <si>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</si>
  <si>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</si>
  <si>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</si>
  <si>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</si>
  <si>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</si>
  <si>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</si>
  <si>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</si>
  <si>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</si>
  <si>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</si>
  <si>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</si>
  <si>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</si>
  <si>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</si>
  <si>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</si>
  <si>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</si>
  <si>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</si>
  <si>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</si>
  <si>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</si>
  <si>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</si>
  <si>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</si>
  <si>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</si>
  <si>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</si>
  <si>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</si>
  <si>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</si>
  <si>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</si>
  <si>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</si>
  <si>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</si>
  <si>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</si>
  <si>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</si>
  <si>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</si>
  <si>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</si>
  <si>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</si>
  <si>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</si>
  <si>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</si>
  <si>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</si>
  <si>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</si>
  <si>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</si>
  <si>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</si>
  <si>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</si>
  <si>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</si>
  <si>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</si>
  <si>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</si>
  <si>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</si>
  <si>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</si>
  <si>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</si>
  <si>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</si>
  <si>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</si>
  <si>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</si>
  <si>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</si>
  <si>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</si>
  <si>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</si>
  <si>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</si>
  <si>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</si>
  <si>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</si>
  <si>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</si>
  <si>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</si>
  <si>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</si>
  <si>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</si>
  <si>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</si>
  <si>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</si>
  <si>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</si>
  <si>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</si>
  <si>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</si>
  <si>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</si>
  <si>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</si>
  <si>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</si>
  <si>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</si>
  <si>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</si>
  <si>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</si>
  <si>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</si>
  <si>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</si>
  <si>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</si>
  <si>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</si>
  <si>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</si>
  <si>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</si>
  <si>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</si>
  <si>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</si>
  <si>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</si>
  <si>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</si>
  <si>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</si>
  <si>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</si>
  <si>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</si>
  <si>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</si>
  <si>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</si>
  <si>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</si>
  <si>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</si>
  <si>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</si>
  <si>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</si>
  <si>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</si>
  <si>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</si>
  <si>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</si>
  <si>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</si>
  <si>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</si>
  <si>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</si>
  <si>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</si>
  <si>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</si>
  <si>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</si>
  <si>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</si>
  <si>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</si>
  <si>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</si>
  <si>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</si>
  <si>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</si>
  <si>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</si>
  <si>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</si>
  <si>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</si>
  <si>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</si>
  <si>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</si>
  <si>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</si>
  <si>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</si>
  <si>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</si>
  <si>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</si>
  <si>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</si>
  <si>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</si>
  <si>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</si>
  <si>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</si>
  <si>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</si>
  <si>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</si>
  <si>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</si>
  <si>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</si>
  <si>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</si>
  <si>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</si>
  <si>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</si>
  <si>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</si>
  <si>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</si>
  <si>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</si>
  <si>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</si>
  <si>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</si>
  <si>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</si>
  <si>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</si>
  <si>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</si>
  <si>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</si>
  <si>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</si>
  <si>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</si>
  <si>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</si>
  <si>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</si>
  <si>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</si>
  <si>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</si>
  <si>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</si>
  <si>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</si>
  <si>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</si>
  <si>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</si>
  <si>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</si>
  <si>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</si>
  <si>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</si>
  <si>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</si>
  <si>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</si>
  <si>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</si>
  <si>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</si>
  <si>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</si>
  <si>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</si>
  <si>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</si>
  <si>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</si>
  <si>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</si>
  <si>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</si>
  <si>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</si>
  <si>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</si>
  <si>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</si>
  <si>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</si>
  <si>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</si>
  <si>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</si>
  <si>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</si>
  <si>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</si>
  <si>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</si>
  <si>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</si>
  <si>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</si>
  <si>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</si>
  <si>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</si>
  <si>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</si>
  <si>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</si>
  <si>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</si>
  <si>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</si>
  <si>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</si>
  <si>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</si>
  <si>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</si>
  <si>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</si>
  <si>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</si>
  <si>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</si>
  <si>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</si>
  <si>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</si>
  <si>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</si>
  <si>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</si>
  <si>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</si>
  <si>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</si>
  <si>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</si>
  <si>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</si>
  <si>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</si>
  <si>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</si>
  <si>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</si>
  <si>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</si>
  <si>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</si>
  <si>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</si>
  <si>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</si>
  <si>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</si>
  <si>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</si>
  <si>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</si>
  <si>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</si>
  <si>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</si>
  <si>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</si>
  <si>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</si>
  <si>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</si>
  <si>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</si>
  <si>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</si>
  <si>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</si>
  <si>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</si>
  <si>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</si>
  <si>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</si>
  <si>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</si>
  <si>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</si>
  <si>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</si>
  <si>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</si>
  <si>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</si>
  <si>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</si>
  <si>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</si>
  <si>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</si>
  <si>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</si>
  <si>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</si>
  <si>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</si>
  <si>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</si>
  <si>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</si>
  <si>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</si>
  <si>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</si>
  <si>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</si>
  <si>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</si>
  <si>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</si>
  <si>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</si>
  <si>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</si>
  <si>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</si>
  <si>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</si>
  <si>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</si>
  <si>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</si>
  <si>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</si>
  <si>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</si>
  <si>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</si>
  <si>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</si>
  <si>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</si>
  <si>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</si>
  <si>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</si>
  <si>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</si>
  <si>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</si>
  <si>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</si>
  <si>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</si>
  <si>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</si>
  <si>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</si>
  <si>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</si>
  <si>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</si>
  <si>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</si>
  <si>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</si>
  <si>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</si>
  <si>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</si>
  <si>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</si>
  <si>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</si>
  <si>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</si>
  <si>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</si>
  <si>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</si>
  <si>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</si>
  <si>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</si>
  <si>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</si>
  <si>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</si>
  <si>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</si>
  <si>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</si>
  <si>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</si>
  <si>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</si>
  <si>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</si>
  <si>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</si>
  <si>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</si>
  <si>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</si>
  <si>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</si>
  <si>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</si>
  <si>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</si>
  <si>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</si>
  <si>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</si>
  <si>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</si>
  <si>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</si>
  <si>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</si>
  <si>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</si>
  <si>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</si>
  <si>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</si>
  <si>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</si>
  <si>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</si>
  <si>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</si>
  <si>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</si>
  <si>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</si>
  <si>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</si>
  <si>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</si>
  <si>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</si>
  <si>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</si>
  <si>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</si>
  <si>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</si>
  <si>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</si>
  <si>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</si>
  <si>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</si>
  <si>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</si>
  <si>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</si>
  <si>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</si>
  <si>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</si>
  <si>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</si>
  <si>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</si>
  <si>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</si>
  <si>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</si>
  <si>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</si>
  <si>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</si>
  <si>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</si>
  <si>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</si>
  <si>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</si>
  <si>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</si>
  <si>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</si>
  <si>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</si>
  <si>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</si>
  <si>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</si>
  <si>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</si>
  <si>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</si>
  <si>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</si>
  <si>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</si>
  <si>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</si>
  <si>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</si>
  <si>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</si>
  <si>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</si>
  <si>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</si>
  <si>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</si>
  <si>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</si>
  <si>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</si>
  <si>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</si>
  <si>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</si>
  <si>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</si>
  <si>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</si>
  <si>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</si>
  <si>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</si>
  <si>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</si>
  <si>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</si>
  <si>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</si>
  <si>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</si>
  <si>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</si>
  <si>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</si>
  <si>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</si>
  <si>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</si>
  <si>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</si>
  <si>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</si>
  <si>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</si>
  <si>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</si>
  <si>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</si>
  <si>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</si>
  <si>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</si>
  <si>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</si>
  <si>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</si>
  <si>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</si>
  <si>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</si>
  <si>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</si>
  <si>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</si>
  <si>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</si>
  <si>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</si>
  <si>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</si>
  <si>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</si>
  <si>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</si>
  <si>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</si>
  <si>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</si>
  <si>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</si>
  <si>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</si>
  <si>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</si>
  <si>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</si>
  <si>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</si>
  <si>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</si>
  <si>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</si>
  <si>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</si>
  <si>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</si>
  <si>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</si>
  <si>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</si>
  <si>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</si>
  <si>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</si>
  <si>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</si>
  <si>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</si>
  <si>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</si>
  <si>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</si>
  <si>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</si>
  <si>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</si>
  <si>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</si>
  <si>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</si>
  <si>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</si>
  <si>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</si>
  <si>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</si>
  <si>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</si>
  <si>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</si>
  <si>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</si>
  <si>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</si>
  <si>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</si>
  <si>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</si>
  <si>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</si>
  <si>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</si>
  <si>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</si>
  <si>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</si>
  <si>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</si>
  <si>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</si>
  <si>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</si>
  <si>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</si>
  <si>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</si>
  <si>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</si>
  <si>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</si>
  <si>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</si>
  <si>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</si>
  <si>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</si>
  <si>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</si>
  <si>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</si>
  <si>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</si>
  <si>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</si>
  <si>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</si>
  <si>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</si>
  <si>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</si>
  <si>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</si>
  <si>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</si>
  <si>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</si>
  <si>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</si>
  <si>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</si>
  <si>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</si>
  <si>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</si>
  <si>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</si>
  <si>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</si>
  <si>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</si>
  <si>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</si>
  <si>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</si>
  <si>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</si>
  <si>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</si>
  <si>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</si>
  <si>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</si>
  <si>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</si>
  <si>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</si>
  <si>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</si>
  <si>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</si>
  <si>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</si>
  <si>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</si>
  <si>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</si>
  <si>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</si>
  <si>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</si>
  <si>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</si>
  <si>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</si>
  <si>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</si>
  <si>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</si>
  <si>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</si>
  <si>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</si>
  <si>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</si>
  <si>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</si>
  <si>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</si>
  <si>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</si>
  <si>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</si>
  <si>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</si>
  <si>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</si>
  <si>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</si>
  <si>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</si>
  <si>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</si>
  <si>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</si>
  <si>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</si>
  <si>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</si>
  <si>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</si>
  <si>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</si>
  <si>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</si>
  <si>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</si>
  <si>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</si>
  <si>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</si>
  <si>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</si>
  <si>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</si>
  <si>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</si>
  <si>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</si>
  <si>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</si>
  <si>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</si>
  <si>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</si>
  <si>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</si>
  <si>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</si>
  <si>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</si>
  <si>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</si>
  <si>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</si>
  <si>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</si>
  <si>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</si>
  <si>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</si>
  <si>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</si>
  <si>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</si>
  <si>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</si>
  <si>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</si>
  <si>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</si>
  <si>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</si>
  <si>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</si>
  <si>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</si>
  <si>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</si>
  <si>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</si>
  <si>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</si>
  <si>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</si>
  <si>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</si>
  <si>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</si>
  <si>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</si>
  <si>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</si>
  <si>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</si>
  <si>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</si>
  <si>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</si>
  <si>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</si>
  <si>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</si>
  <si>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</si>
  <si>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</si>
  <si>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</si>
  <si>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</si>
  <si>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</si>
  <si>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</si>
  <si>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</si>
  <si>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</si>
  <si>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</si>
  <si>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</si>
  <si>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</si>
  <si>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</si>
  <si>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</si>
  <si>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</si>
  <si>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</si>
  <si>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</si>
  <si>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</si>
  <si>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</si>
  <si>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</si>
  <si>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</si>
  <si>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</si>
  <si>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</si>
  <si>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</si>
  <si>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</si>
  <si>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</si>
  <si>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</si>
  <si>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</si>
  <si>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</si>
  <si>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</si>
  <si>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</si>
  <si>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</si>
  <si>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</si>
  <si>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</si>
  <si>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</si>
  <si>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</si>
  <si>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</si>
  <si>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</si>
  <si>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</si>
  <si>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</si>
  <si>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</si>
  <si>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</si>
  <si>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</si>
  <si>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</si>
  <si>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</si>
  <si>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</si>
  <si>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</si>
  <si>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</si>
  <si>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</si>
  <si>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</si>
  <si>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</si>
  <si>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</si>
  <si>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</si>
  <si>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</si>
  <si>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</si>
  <si>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</si>
  <si>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</si>
  <si>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</si>
  <si>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</si>
  <si>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</si>
  <si>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</si>
  <si>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</si>
  <si>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</si>
  <si>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</si>
  <si>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</si>
  <si>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</si>
  <si>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</si>
  <si>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</si>
  <si>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</si>
  <si>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</si>
  <si>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</si>
  <si>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</si>
  <si>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</si>
  <si>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</si>
  <si>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</si>
  <si>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</si>
  <si>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</si>
  <si>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</si>
  <si>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</si>
  <si>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</si>
  <si>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</si>
  <si>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</si>
  <si>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</si>
  <si>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</si>
  <si>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</si>
  <si>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</si>
  <si>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</si>
  <si>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</si>
  <si>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</si>
  <si>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</si>
  <si>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</si>
  <si>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</si>
  <si>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</si>
  <si>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</si>
  <si>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</si>
  <si>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</si>
  <si>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</si>
  <si>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</si>
  <si>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</si>
  <si>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</si>
  <si>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</si>
  <si>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</si>
  <si>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</si>
  <si>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</si>
  <si>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</si>
  <si>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</si>
  <si>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</si>
  <si>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</si>
  <si>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</si>
  <si>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</si>
  <si>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</si>
  <si>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</si>
  <si>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</si>
  <si>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</si>
  <si>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</si>
  <si>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</si>
  <si>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</si>
  <si>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</si>
  <si>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</si>
  <si>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</si>
  <si>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</si>
  <si>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</si>
  <si>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</si>
  <si>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</si>
  <si>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</si>
  <si>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</si>
  <si>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</si>
  <si>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</si>
  <si>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</si>
  <si>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</si>
  <si>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</si>
  <si>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</si>
  <si>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</si>
  <si>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</si>
  <si>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</si>
  <si>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</si>
  <si>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</si>
  <si>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</si>
  <si>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</si>
  <si>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</si>
  <si>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</si>
  <si>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</si>
  <si>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</si>
  <si>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</si>
  <si>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</si>
  <si>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</si>
  <si>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</si>
  <si>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</si>
  <si>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</si>
  <si>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</si>
  <si>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</si>
  <si>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</si>
  <si>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</si>
  <si>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</si>
  <si>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</si>
  <si>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</si>
  <si>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</si>
  <si>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</si>
  <si>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</si>
  <si>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</si>
  <si>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</si>
  <si>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</si>
  <si>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</si>
  <si>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</si>
  <si>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</si>
  <si>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</si>
  <si>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</si>
  <si>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</si>
  <si>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</si>
  <si>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</si>
  <si>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</si>
  <si>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</si>
  <si>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</si>
  <si>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</si>
  <si>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</si>
  <si>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</si>
  <si>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</si>
  <si>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</si>
  <si>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</si>
  <si>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</si>
  <si>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</si>
  <si>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</si>
  <si>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</si>
  <si>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</si>
  <si>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</si>
  <si>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</si>
  <si>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</si>
  <si>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</si>
  <si>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</si>
  <si>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</si>
  <si>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</si>
  <si>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</si>
  <si>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</si>
  <si>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</si>
  <si>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</si>
  <si>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</si>
  <si>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</si>
  <si>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</si>
  <si>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</si>
  <si>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</si>
  <si>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</si>
  <si>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</si>
  <si>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</si>
  <si>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</si>
  <si>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</si>
  <si>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</si>
  <si>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</si>
  <si>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</si>
  <si>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</si>
  <si>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</si>
  <si>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</si>
  <si>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</si>
  <si>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</si>
  <si>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</si>
  <si>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</si>
  <si>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</si>
  <si>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</si>
  <si>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</si>
  <si>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</si>
  <si>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</si>
  <si>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</si>
  <si>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</si>
  <si>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</si>
  <si>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</si>
  <si>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</si>
  <si>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</si>
  <si>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</si>
  <si>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</si>
  <si>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</si>
  <si>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</si>
  <si>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</si>
  <si>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</si>
  <si>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</si>
  <si>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</si>
  <si>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</si>
  <si>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</si>
  <si>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</si>
  <si>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</si>
  <si>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</si>
  <si>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</si>
  <si>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</si>
  <si>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</si>
  <si>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</si>
  <si>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</si>
  <si>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</si>
  <si>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</si>
  <si>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</si>
  <si>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</si>
  <si>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</si>
  <si>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</si>
  <si>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</si>
  <si>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</si>
  <si>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</si>
  <si>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</si>
  <si>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</si>
  <si>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</si>
  <si>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</si>
  <si>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</si>
  <si>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</si>
  <si>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</si>
  <si>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</si>
  <si>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</si>
  <si>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</si>
  <si>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</si>
  <si>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</si>
  <si>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</si>
  <si>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</si>
  <si>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</si>
  <si>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</si>
  <si>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</si>
  <si>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</si>
  <si>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</si>
  <si>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</si>
  <si>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</si>
  <si>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</si>
  <si>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</si>
  <si>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</si>
  <si>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</si>
  <si>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</si>
  <si>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</si>
  <si>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</si>
  <si>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</si>
  <si>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</si>
  <si>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</si>
  <si>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</si>
  <si>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</si>
  <si>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</si>
  <si>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</si>
  <si>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</si>
  <si>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</si>
  <si>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</si>
  <si>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</si>
  <si>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</si>
  <si>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</si>
  <si>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</si>
  <si>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</si>
  <si>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</si>
  <si>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</si>
  <si>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</si>
  <si>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</si>
  <si>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</si>
  <si>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</si>
  <si>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</si>
  <si>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</si>
  <si>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</si>
  <si>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</si>
  <si>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</si>
  <si>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</si>
  <si>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</si>
  <si>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</si>
  <si>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</si>
  <si>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</si>
  <si>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</si>
  <si>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</si>
  <si>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</si>
  <si>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</si>
  <si>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</si>
  <si>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</si>
  <si>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</si>
  <si>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</si>
  <si>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</si>
  <si>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</si>
  <si>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</si>
  <si>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</si>
  <si>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</si>
  <si>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</si>
  <si>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</si>
  <si>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</si>
  <si>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</si>
  <si>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</si>
  <si>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</si>
  <si>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</si>
  <si>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</si>
  <si>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</si>
  <si>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</si>
  <si>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</si>
  <si>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</si>
  <si>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</si>
  <si>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</si>
  <si>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</si>
  <si>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</si>
  <si>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</si>
  <si>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</si>
  <si>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</si>
  <si>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</si>
  <si>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</si>
  <si>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</si>
  <si>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</si>
  <si>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</si>
  <si>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</si>
  <si>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</si>
  <si>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</si>
  <si>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</si>
  <si>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</si>
  <si>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</si>
  <si>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</si>
  <si>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</si>
  <si>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</si>
  <si>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</si>
  <si>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</si>
  <si>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</si>
  <si>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</si>
  <si>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</si>
  <si>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</si>
  <si>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</si>
  <si>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</si>
  <si>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</si>
  <si>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</si>
  <si>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</si>
  <si>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</si>
  <si>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</si>
  <si>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</si>
  <si>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</si>
  <si>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</si>
  <si>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</si>
  <si>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</si>
  <si>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</si>
  <si>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</si>
  <si>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</si>
  <si>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</si>
  <si>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</si>
  <si>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</si>
  <si>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</si>
  <si>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</si>
  <si>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</si>
  <si>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</si>
  <si>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</si>
  <si>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</si>
  <si>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</si>
  <si>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</si>
  <si>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</si>
  <si>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</si>
  <si>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</si>
  <si>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</si>
  <si>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</si>
  <si>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</si>
  <si>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</si>
  <si>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</si>
  <si>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</si>
  <si>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</si>
  <si>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</si>
  <si>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</si>
  <si>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</si>
  <si>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</si>
  <si>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</si>
  <si>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</si>
  <si>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</si>
  <si>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</si>
  <si>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</si>
  <si>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</si>
  <si>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</si>
  <si>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</si>
  <si>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</si>
  <si>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</si>
  <si>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</si>
  <si>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</si>
  <si>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</si>
  <si>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</si>
  <si>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</si>
  <si>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</si>
  <si>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</si>
  <si>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</si>
  <si>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</si>
  <si>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</si>
  <si>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</si>
  <si>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</si>
  <si>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</si>
  <si>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</si>
  <si>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</si>
  <si>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</si>
  <si>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</si>
  <si>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</si>
  <si>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</si>
  <si>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</si>
  <si>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</si>
  <si>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</si>
  <si>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</si>
  <si>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</si>
  <si>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</si>
  <si>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</si>
  <si>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</si>
  <si>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</si>
  <si>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</si>
  <si>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</si>
  <si>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</si>
  <si>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</si>
  <si>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</si>
  <si>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</si>
  <si>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</si>
  <si>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</si>
  <si>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</si>
  <si>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</si>
  <si>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</si>
  <si>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</si>
  <si>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</si>
  <si>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</si>
  <si>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</si>
  <si>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</si>
  <si>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</si>
  <si>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</si>
  <si>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</si>
  <si>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</si>
  <si>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</si>
  <si>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</si>
  <si>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</si>
  <si>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</si>
  <si>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</si>
  <si>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</si>
  <si>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</si>
  <si>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</si>
  <si>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</si>
  <si>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</si>
  <si>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</si>
  <si>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</si>
  <si>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</si>
  <si>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</si>
  <si>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</si>
  <si>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</si>
  <si>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</si>
  <si>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</si>
  <si>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</si>
  <si>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</si>
  <si>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</si>
  <si>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</si>
  <si>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</si>
  <si>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</si>
  <si>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</si>
  <si>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</si>
  <si>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</si>
  <si>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</si>
  <si>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</si>
  <si>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</si>
  <si>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</si>
  <si>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</si>
  <si>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</si>
  <si>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</si>
  <si>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</si>
  <si>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</si>
  <si>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</si>
  <si>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</si>
  <si>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</si>
  <si>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</si>
  <si>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</si>
  <si>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</si>
  <si>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</si>
  <si>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</si>
  <si>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</si>
  <si>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</si>
  <si>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</si>
  <si>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</si>
  <si>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</si>
  <si>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</si>
  <si>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</si>
  <si>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</si>
  <si>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</si>
  <si>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</si>
  <si>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</si>
  <si>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</si>
  <si>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</si>
  <si>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</si>
  <si>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</si>
  <si>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</si>
  <si>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</si>
  <si>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</si>
  <si>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</si>
  <si>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</si>
  <si>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</si>
  <si>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</si>
  <si>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</si>
  <si>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</si>
  <si>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</si>
  <si>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</si>
  <si>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</si>
  <si>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</si>
  <si>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</si>
  <si>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</si>
  <si>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</si>
  <si>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</si>
  <si>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</si>
  <si>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</si>
  <si>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</si>
  <si>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</si>
  <si>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</si>
  <si>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</si>
  <si>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</si>
  <si>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</si>
  <si>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</si>
  <si>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</si>
  <si>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</si>
  <si>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</si>
  <si>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</si>
  <si>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</si>
  <si>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</si>
  <si>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</si>
  <si>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</si>
  <si>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</si>
  <si>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</si>
  <si>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</si>
  <si>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</si>
  <si>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</si>
  <si>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</si>
  <si>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</si>
  <si>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</si>
  <si>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</si>
  <si>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</si>
  <si>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</si>
  <si>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</si>
  <si>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</si>
  <si>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</si>
  <si>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</si>
  <si>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</si>
  <si>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</si>
  <si>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</si>
  <si>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</si>
  <si>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</si>
  <si>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</si>
  <si>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</si>
  <si>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</si>
  <si>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</si>
  <si>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</si>
  <si>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</si>
  <si>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</si>
  <si>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</si>
  <si>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</si>
  <si>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</si>
  <si>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</si>
  <si>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</si>
  <si>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</si>
  <si>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</si>
  <si>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</si>
  <si>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</si>
  <si>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</si>
  <si>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</si>
  <si>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</si>
  <si>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</si>
  <si>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</si>
  <si>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</si>
  <si>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</si>
  <si>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</si>
  <si>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</si>
  <si>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</si>
  <si>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</si>
  <si>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</si>
  <si>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</si>
  <si>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</si>
  <si>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</si>
  <si>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</si>
  <si>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</si>
  <si>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</si>
  <si>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</si>
  <si>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</si>
  <si>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</si>
  <si>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</si>
  <si>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</si>
  <si>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</si>
  <si>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</si>
  <si>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</si>
  <si>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</si>
  <si>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</si>
  <si>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</si>
  <si>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</si>
  <si>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</si>
  <si>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</si>
  <si>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</si>
  <si>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</si>
  <si>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</si>
  <si>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</si>
  <si>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</si>
  <si>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</si>
  <si>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</si>
  <si>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</si>
  <si>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</si>
  <si>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</si>
  <si>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</si>
  <si>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</si>
  <si>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</si>
  <si>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</si>
  <si>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</si>
  <si>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</si>
  <si>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</si>
  <si>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</si>
  <si>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</si>
  <si>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</si>
  <si>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</si>
  <si>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</si>
  <si>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</si>
  <si>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</si>
  <si>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</si>
  <si>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</si>
  <si>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</si>
  <si>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</si>
  <si>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</si>
  <si>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</si>
  <si>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</si>
  <si>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</si>
  <si>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</si>
  <si>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</si>
  <si>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</si>
  <si>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</si>
  <si>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</si>
  <si>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</si>
  <si>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</si>
  <si>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</si>
  <si>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</si>
  <si>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</si>
  <si>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</si>
  <si>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</si>
  <si>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</si>
  <si>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</si>
  <si>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</si>
  <si>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</si>
  <si>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</si>
  <si>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</si>
  <si>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</si>
  <si>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</si>
  <si>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</si>
  <si>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</si>
  <si>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</si>
  <si>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</si>
  <si>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</si>
  <si>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</si>
  <si>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</si>
  <si>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</si>
  <si>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</si>
  <si>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</si>
  <si>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</si>
  <si>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</si>
  <si>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</si>
  <si>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</si>
  <si>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</si>
  <si>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</si>
  <si>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</si>
  <si>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</si>
  <si>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</si>
  <si>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</si>
  <si>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</si>
  <si>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</si>
  <si>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</si>
  <si>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</si>
  <si>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</si>
  <si>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</si>
  <si>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</si>
  <si>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</si>
  <si>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</si>
  <si>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</si>
  <si>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</si>
  <si>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</si>
  <si>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</si>
  <si>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</si>
  <si>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</si>
  <si>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</si>
  <si>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</si>
  <si>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</si>
  <si>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</si>
  <si>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</si>
  <si>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</si>
  <si>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</si>
  <si>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</si>
  <si>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</si>
  <si>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</si>
  <si>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</si>
  <si>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</si>
  <si>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</si>
  <si>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</si>
  <si>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</si>
  <si>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</si>
  <si>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</si>
  <si>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</si>
  <si>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</si>
  <si>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</si>
  <si>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</si>
  <si>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</si>
  <si>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</si>
  <si>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</si>
  <si>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</si>
  <si>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</si>
  <si>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</si>
  <si>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</si>
  <si>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</si>
  <si>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</si>
  <si>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</si>
  <si>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</si>
  <si>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</si>
  <si>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</si>
  <si>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</si>
  <si>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</si>
  <si>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</si>
  <si>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</si>
  <si>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</si>
  <si>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</si>
  <si>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</si>
  <si>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</si>
  <si>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</si>
  <si>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</si>
  <si>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</si>
  <si>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</si>
  <si>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</si>
  <si>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</si>
  <si>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</si>
  <si>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</si>
  <si>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</si>
  <si>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</si>
  <si>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</si>
  <si>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</si>
  <si>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</si>
  <si>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</si>
  <si>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</si>
  <si>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</si>
  <si>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</si>
  <si>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</si>
  <si>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</si>
  <si>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</si>
  <si>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</si>
  <si>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</si>
  <si>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</si>
  <si>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</si>
  <si>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</si>
  <si>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</si>
  <si>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</si>
  <si>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</si>
  <si>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</si>
  <si>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</si>
  <si>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</si>
  <si>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</si>
  <si>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</si>
  <si>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</si>
  <si>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</si>
  <si>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</si>
  <si>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</si>
  <si>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</si>
  <si>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</si>
  <si>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</si>
  <si>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</si>
  <si>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</si>
  <si>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</si>
  <si>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</si>
  <si>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</si>
  <si>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</si>
  <si>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</si>
  <si>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</si>
  <si>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</si>
  <si>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</si>
  <si>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</si>
  <si>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</si>
  <si>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</si>
  <si>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</si>
  <si>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</si>
  <si>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</si>
  <si>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</si>
  <si>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</si>
  <si>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</si>
  <si>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</si>
  <si>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</si>
  <si>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</si>
  <si>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</si>
  <si>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</si>
  <si>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</si>
  <si>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</si>
  <si>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</si>
  <si>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</si>
  <si>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</si>
  <si>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</si>
  <si>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</si>
  <si>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</si>
  <si>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</si>
  <si>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</si>
  <si>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</si>
  <si>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</si>
  <si>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</si>
  <si>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</si>
  <si>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</si>
  <si>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</si>
  <si>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</si>
  <si>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</si>
  <si>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</si>
  <si>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</si>
  <si>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</si>
  <si>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</si>
  <si>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</si>
  <si>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</si>
  <si>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</si>
  <si>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</si>
  <si>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</si>
  <si>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</si>
  <si>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</si>
  <si>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</si>
  <si>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</si>
  <si>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</si>
  <si>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</si>
  <si>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</si>
  <si>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</si>
  <si>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</si>
  <si>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</si>
  <si>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</si>
  <si>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</si>
  <si>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</si>
  <si>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</si>
  <si>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</si>
  <si>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</si>
  <si>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</si>
  <si>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</si>
  <si>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</si>
  <si>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</si>
  <si>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</si>
  <si>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</si>
  <si>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</si>
  <si>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</si>
  <si>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</si>
  <si>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</si>
  <si>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</si>
  <si>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</si>
  <si>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</si>
  <si>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</si>
  <si>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</si>
  <si>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</si>
  <si>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</si>
  <si>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</si>
  <si>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</si>
  <si>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</si>
  <si>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</si>
  <si>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</si>
  <si>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</si>
  <si>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</si>
  <si>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</si>
  <si>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</si>
  <si>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</si>
  <si>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</si>
  <si>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</si>
  <si>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</si>
  <si>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</si>
  <si>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</si>
  <si>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</si>
  <si>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</si>
  <si>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</si>
  <si>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</si>
  <si>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</si>
  <si>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</si>
  <si>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</si>
  <si>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</si>
  <si>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</si>
  <si>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</si>
  <si>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</si>
  <si>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</si>
  <si>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</si>
  <si>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</si>
  <si>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</si>
  <si>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</si>
  <si>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</si>
  <si>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</si>
  <si>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</si>
  <si>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</si>
  <si>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</si>
  <si>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</si>
  <si>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</si>
  <si>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</si>
  <si>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</si>
  <si>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</si>
  <si>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</si>
  <si>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</si>
  <si>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</si>
  <si>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</si>
  <si>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</si>
  <si>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</si>
  <si>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</si>
  <si>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</si>
  <si>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</si>
  <si>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</si>
  <si>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</si>
  <si>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</si>
  <si>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</si>
  <si>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</si>
  <si>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</si>
  <si>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</si>
  <si>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</si>
  <si>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</si>
  <si>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</si>
  <si>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</si>
  <si>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</si>
  <si>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</si>
  <si>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</si>
  <si>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</si>
  <si>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</si>
  <si>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</si>
  <si>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</si>
  <si>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</si>
  <si>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</si>
  <si>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</si>
  <si>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</si>
  <si>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</si>
  <si>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</si>
  <si>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</si>
  <si>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</si>
  <si>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</si>
  <si>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</si>
  <si>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</si>
  <si>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</si>
  <si>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</si>
  <si>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</si>
  <si>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</si>
  <si>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</si>
  <si>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</si>
  <si>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</si>
  <si>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</si>
  <si>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</si>
  <si>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</si>
  <si>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</si>
  <si>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</si>
  <si>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</si>
  <si>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</si>
  <si>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</si>
  <si>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</si>
  <si>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</si>
  <si>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</si>
  <si>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</si>
  <si>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</si>
  <si>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</si>
  <si>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</si>
  <si>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</si>
  <si>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</si>
  <si>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</si>
  <si>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</si>
  <si>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</si>
  <si>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</si>
  <si>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</si>
  <si>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</si>
  <si>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</si>
  <si>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</si>
  <si>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</si>
  <si>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</si>
  <si>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</si>
  <si>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</si>
  <si>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</si>
  <si>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</si>
  <si>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</si>
  <si>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</si>
  <si>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</si>
  <si>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</si>
  <si>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</si>
  <si>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</si>
  <si>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</si>
  <si>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</si>
  <si>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</si>
  <si>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</si>
  <si>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</si>
  <si>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</si>
  <si>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</si>
  <si>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</si>
  <si>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</si>
  <si>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</si>
  <si>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</si>
  <si>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</si>
  <si>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</si>
  <si>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</si>
  <si>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</si>
  <si>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</si>
  <si>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</si>
  <si>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</si>
  <si>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</si>
  <si>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</si>
  <si>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</si>
  <si>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</si>
  <si>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</si>
  <si>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</si>
  <si>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</si>
  <si>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</si>
  <si>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</si>
  <si>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</si>
  <si>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</si>
  <si>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</si>
  <si>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</si>
  <si>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</si>
  <si>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</si>
  <si>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</si>
  <si>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</si>
  <si>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</si>
  <si>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</si>
  <si>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</si>
  <si>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</si>
  <si>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</si>
  <si>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</si>
  <si>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</si>
  <si>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</si>
  <si>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</si>
  <si>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</si>
  <si>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</si>
  <si>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</si>
  <si>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</si>
  <si>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</si>
  <si>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</si>
  <si>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</si>
  <si>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</si>
  <si>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</si>
  <si>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</si>
  <si>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</si>
  <si>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</si>
  <si>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</si>
  <si>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</si>
  <si>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</si>
  <si>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</si>
  <si>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</si>
  <si>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</si>
  <si>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</si>
  <si>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</si>
  <si>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</si>
  <si>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</si>
  <si>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</si>
  <si>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</si>
  <si>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</si>
  <si>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</si>
  <si>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</si>
  <si>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</si>
  <si>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</si>
  <si>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</si>
  <si>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</si>
  <si>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</si>
  <si>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</si>
  <si>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</si>
  <si>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</si>
  <si>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</si>
  <si>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</si>
  <si>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</si>
  <si>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</si>
  <si>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</si>
  <si>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</si>
  <si>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</si>
  <si>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</si>
  <si>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</si>
  <si>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</si>
  <si>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</si>
  <si>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</si>
  <si>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</si>
  <si>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</si>
  <si>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</si>
  <si>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</si>
  <si>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</si>
  <si>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</si>
  <si>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</si>
  <si>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</si>
  <si>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</si>
  <si>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</si>
  <si>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</si>
  <si>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</si>
  <si>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</si>
  <si>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</si>
  <si>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</si>
  <si>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</si>
  <si>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</si>
  <si>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</si>
  <si>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</si>
  <si>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</si>
  <si>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</si>
  <si>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</si>
  <si>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</si>
  <si>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</si>
  <si>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</si>
  <si>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</si>
  <si>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</si>
  <si>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</si>
  <si>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</si>
  <si>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</si>
  <si>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</si>
  <si>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</si>
  <si>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</si>
  <si>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</si>
  <si>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</si>
  <si>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</si>
  <si>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</si>
  <si>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</si>
  <si>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</si>
  <si>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</si>
  <si>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</si>
  <si>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</si>
  <si>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</si>
  <si>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</si>
  <si>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</si>
  <si>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</si>
  <si>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</si>
  <si>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</si>
  <si>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</si>
  <si>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</si>
  <si>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</si>
  <si>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</si>
  <si>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</si>
  <si>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</si>
  <si>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</si>
  <si>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</si>
  <si>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</si>
  <si>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</si>
  <si>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</si>
  <si>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</si>
  <si>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</si>
  <si>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</si>
  <si>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</si>
  <si>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</si>
  <si>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</si>
  <si>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</si>
  <si>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</si>
  <si>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</si>
  <si>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</si>
  <si>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</si>
  <si>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</si>
  <si>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</si>
  <si>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</si>
  <si>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</si>
  <si>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</si>
  <si>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</si>
  <si>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</si>
  <si>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</si>
  <si>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</si>
  <si>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</si>
  <si>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</si>
  <si>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</si>
  <si>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</si>
  <si>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</si>
  <si>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</si>
  <si>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</si>
  <si>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</si>
  <si>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</si>
  <si>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</si>
  <si>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</si>
  <si>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</si>
  <si>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</si>
  <si>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</si>
  <si>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</si>
  <si>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</si>
  <si>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</si>
  <si>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</si>
  <si>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</si>
  <si>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</si>
  <si>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</si>
  <si>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</si>
  <si>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</si>
  <si>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</si>
  <si>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</si>
  <si>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</si>
  <si>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</si>
  <si>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</si>
  <si>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</si>
  <si>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</si>
  <si>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</si>
  <si>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</si>
  <si>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</si>
  <si>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</si>
  <si>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</si>
  <si>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</si>
  <si>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</si>
  <si>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</si>
  <si>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</si>
  <si>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</si>
  <si>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</si>
  <si>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</si>
  <si>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</si>
  <si>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</si>
  <si>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</si>
  <si>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</si>
  <si>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</si>
  <si>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</si>
  <si>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</si>
  <si>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</si>
  <si>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</si>
  <si>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</si>
  <si>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</si>
  <si>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</si>
  <si>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</si>
  <si>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</si>
  <si>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</si>
  <si>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</si>
  <si>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</si>
  <si>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</si>
  <si>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</si>
  <si>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</si>
  <si>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</si>
  <si>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</si>
  <si>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</si>
  <si>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</si>
  <si>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</si>
  <si>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</si>
  <si>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</si>
  <si>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</si>
  <si>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</si>
  <si>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</si>
  <si>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</si>
  <si>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</si>
  <si>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</si>
  <si>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</si>
  <si>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</si>
  <si>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</si>
  <si>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</si>
  <si>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</si>
  <si>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</si>
  <si>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</si>
  <si>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</si>
  <si>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</si>
  <si>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</si>
  <si>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</si>
  <si>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</si>
  <si>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</si>
  <si>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</si>
  <si>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</si>
  <si>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</si>
  <si>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</si>
  <si>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</si>
  <si>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</si>
  <si>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</si>
  <si>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</si>
  <si>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</si>
  <si>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</si>
  <si>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</si>
  <si>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</si>
  <si>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</si>
  <si>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</si>
  <si>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</si>
  <si>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</si>
  <si>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</si>
  <si>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</si>
  <si>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</si>
  <si>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</si>
  <si>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</si>
  <si>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</si>
  <si>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</si>
  <si>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</si>
  <si>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</si>
  <si>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</si>
  <si>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</si>
  <si>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</si>
  <si>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</si>
  <si>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</si>
  <si>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</si>
  <si>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</si>
  <si>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</si>
  <si>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</si>
  <si>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</si>
  <si>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</si>
  <si>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</si>
  <si>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</si>
  <si>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</si>
  <si>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</si>
  <si>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</si>
  <si>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</si>
  <si>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</si>
  <si>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</si>
  <si>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</si>
  <si>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</si>
  <si>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</si>
  <si>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</si>
  <si>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</si>
  <si>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</si>
  <si>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</si>
  <si>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</si>
  <si>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</si>
  <si>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</si>
  <si>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</si>
  <si>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</si>
  <si>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</si>
  <si>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</si>
  <si>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</si>
  <si>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</si>
  <si>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</si>
  <si>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</si>
  <si>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</si>
  <si>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</si>
  <si>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</si>
  <si>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</si>
  <si>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</si>
  <si>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</si>
  <si>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</si>
  <si>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</si>
  <si>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</si>
  <si>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</si>
  <si>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</si>
  <si>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</si>
  <si>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</si>
  <si>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</si>
  <si>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</si>
  <si>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</si>
  <si>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</si>
  <si>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</si>
  <si>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</si>
  <si>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</si>
  <si>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</si>
  <si>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</si>
  <si>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</si>
  <si>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</si>
  <si>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</si>
  <si>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</si>
  <si>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</si>
  <si>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</si>
  <si>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</si>
  <si>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</si>
  <si>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</si>
  <si>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</si>
  <si>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</si>
  <si>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</si>
  <si>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</si>
  <si>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</si>
  <si>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</si>
  <si>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</si>
  <si>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</si>
  <si>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</si>
  <si>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</si>
  <si>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</si>
  <si>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</si>
  <si>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</si>
  <si>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</si>
  <si>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</si>
  <si>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</si>
  <si>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</si>
  <si>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</si>
  <si>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</si>
  <si>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</si>
  <si>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</si>
  <si>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</si>
  <si>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</si>
  <si>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</si>
  <si>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</si>
  <si>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</si>
  <si>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</si>
  <si>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</si>
  <si>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</si>
  <si>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</si>
  <si>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</si>
  <si>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</si>
  <si>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</si>
  <si>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</si>
  <si>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</si>
  <si>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</si>
  <si>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</si>
  <si>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</si>
  <si>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</si>
  <si>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</si>
  <si>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</si>
  <si>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</si>
  <si>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</si>
  <si>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</si>
  <si>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</si>
  <si>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</si>
  <si>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</si>
  <si>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</si>
  <si>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</si>
  <si>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</si>
  <si>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</si>
  <si>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</si>
  <si>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</si>
  <si>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</si>
  <si>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</si>
  <si>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</si>
  <si>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</si>
  <si>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</si>
  <si>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</si>
  <si>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</si>
  <si>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</si>
  <si>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</si>
  <si>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</si>
  <si>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</si>
  <si>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</si>
  <si>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</si>
  <si>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</si>
  <si>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</si>
  <si>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</si>
  <si>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</si>
  <si>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</si>
  <si>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</si>
  <si>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</si>
  <si>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</si>
  <si>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</si>
  <si>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</si>
  <si>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</si>
  <si>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</si>
  <si>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</si>
  <si>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</si>
  <si>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</si>
  <si>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</si>
  <si>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</si>
  <si>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</si>
  <si>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</si>
  <si>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</si>
  <si>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</si>
  <si>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</si>
  <si>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</si>
  <si>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</si>
  <si>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</si>
  <si>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</si>
  <si>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</si>
  <si>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</si>
  <si>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</si>
  <si>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</si>
  <si>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</si>
  <si>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</si>
  <si>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</si>
  <si>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</si>
  <si>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</si>
  <si>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</si>
  <si>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</si>
  <si>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</si>
  <si>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</si>
  <si>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</si>
  <si>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</si>
  <si>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</si>
  <si>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</si>
  <si>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</si>
  <si>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</si>
  <si>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</si>
  <si>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</si>
  <si>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</si>
  <si>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</si>
  <si>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</si>
  <si>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</si>
  <si>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</si>
  <si>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</si>
  <si>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</si>
  <si>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</si>
  <si>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</si>
  <si>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</si>
  <si>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</si>
  <si>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</si>
  <si>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</si>
  <si>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</si>
  <si>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</si>
  <si>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</si>
  <si>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</si>
  <si>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</si>
  <si>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</si>
  <si>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</si>
  <si>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</si>
  <si>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</si>
  <si>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</si>
  <si>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</si>
  <si>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</si>
  <si>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</si>
  <si>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</si>
  <si>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</si>
  <si>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</si>
  <si>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</si>
  <si>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</si>
  <si>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</si>
  <si>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</si>
  <si>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</si>
  <si>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</si>
  <si>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</si>
  <si>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</si>
  <si>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</si>
  <si>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</si>
  <si>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</si>
  <si>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</si>
  <si>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</si>
  <si>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</si>
  <si>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</si>
  <si>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</si>
  <si>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</si>
  <si>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</si>
  <si>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</si>
  <si>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</si>
  <si>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</si>
  <si>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</si>
  <si>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</si>
  <si>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</si>
  <si>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</si>
  <si>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</si>
  <si>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</si>
  <si>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</si>
  <si>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</si>
  <si>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</si>
  <si>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</si>
  <si>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</si>
  <si>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</si>
  <si>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</si>
  <si>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</si>
  <si>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</si>
  <si>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</si>
  <si>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</si>
  <si>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</si>
  <si>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</si>
  <si>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</si>
  <si>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</si>
  <si>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</si>
  <si>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</si>
  <si>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</si>
  <si>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</si>
  <si>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</si>
  <si>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</si>
  <si>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</si>
  <si>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</si>
  <si>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</si>
  <si>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</si>
  <si>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</si>
  <si>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</si>
  <si>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</si>
  <si>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</si>
  <si>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</si>
  <si>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</si>
  <si>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</si>
  <si>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</si>
  <si>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</si>
  <si>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</si>
  <si>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</si>
  <si>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</si>
  <si>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</si>
  <si>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</si>
  <si>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</si>
  <si>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</si>
  <si>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</si>
  <si>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</si>
  <si>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</si>
  <si>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</si>
  <si>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</si>
  <si>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</si>
  <si>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</si>
  <si>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</si>
  <si>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</si>
  <si>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</si>
  <si>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</si>
  <si>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</si>
  <si>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</si>
  <si>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</si>
  <si>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</si>
  <si>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</si>
  <si>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</si>
  <si>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</si>
  <si>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</si>
  <si>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</si>
  <si>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</si>
  <si>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</si>
  <si>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</si>
  <si>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</si>
  <si>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</si>
  <si>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</si>
  <si>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</si>
  <si>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</si>
  <si>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</si>
  <si>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</si>
  <si>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</si>
  <si>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</si>
  <si>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</si>
  <si>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</si>
  <si>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</si>
  <si>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</si>
  <si>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</si>
  <si>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</si>
  <si>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</si>
  <si>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</si>
  <si>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</si>
  <si>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</si>
  <si>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</si>
  <si>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</si>
  <si>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</si>
  <si>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</si>
  <si>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</si>
  <si>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</si>
  <si>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</si>
  <si>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</si>
  <si>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</si>
  <si>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</si>
  <si>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</si>
  <si>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</si>
  <si>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</si>
  <si>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</si>
  <si>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</si>
  <si>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</si>
  <si>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</si>
  <si>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</si>
  <si>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</si>
  <si>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</si>
  <si>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</si>
  <si>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</si>
  <si>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</si>
  <si>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</si>
  <si>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</si>
  <si>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</si>
  <si>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</si>
  <si>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</si>
  <si>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</si>
  <si>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</si>
  <si>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</si>
  <si>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</si>
  <si>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</si>
  <si>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</si>
  <si>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</si>
  <si>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</si>
  <si>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</si>
  <si>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</si>
  <si>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</si>
  <si>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</si>
  <si>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</si>
  <si>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</si>
  <si>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</si>
  <si>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</si>
  <si>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</si>
  <si>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</si>
  <si>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</si>
  <si>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</si>
  <si>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</si>
  <si>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</si>
  <si>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</si>
  <si>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</si>
  <si>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</si>
  <si>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</si>
  <si>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</si>
  <si>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</si>
  <si>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</si>
  <si>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</si>
  <si>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</si>
  <si>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</si>
  <si>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</si>
  <si>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</si>
  <si>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</si>
  <si>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</si>
  <si>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</si>
  <si>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</si>
  <si>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</si>
  <si>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</si>
  <si>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</si>
  <si>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</si>
  <si>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</si>
  <si>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</si>
  <si>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</si>
  <si>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</si>
  <si>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</si>
  <si>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</si>
  <si>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</si>
  <si>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</si>
  <si>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</si>
  <si>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</si>
  <si>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</si>
  <si>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</si>
  <si>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</si>
  <si>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</si>
  <si>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</si>
  <si>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</si>
  <si>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</si>
  <si>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</si>
  <si>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</si>
  <si>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</si>
  <si>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</si>
  <si>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</si>
  <si>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</si>
  <si>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</si>
  <si>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</si>
  <si>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</si>
  <si>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</si>
  <si>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</si>
  <si>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</si>
  <si>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</si>
  <si>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</si>
  <si>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</si>
  <si>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</si>
  <si>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</si>
  <si>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</si>
  <si>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</si>
  <si>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</si>
  <si>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</si>
  <si>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</si>
  <si>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</si>
  <si>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</si>
  <si>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</si>
  <si>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</si>
  <si>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</si>
  <si>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</si>
  <si>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</si>
  <si>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</si>
  <si>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</si>
  <si>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</si>
  <si>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</si>
  <si>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</si>
  <si>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</si>
  <si>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</si>
  <si>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</si>
  <si>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</si>
  <si>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</si>
  <si>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</si>
  <si>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</si>
  <si>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</si>
  <si>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</si>
  <si>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</si>
  <si>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</si>
  <si>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</si>
  <si>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</si>
  <si>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</si>
  <si>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</si>
  <si>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</si>
  <si>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</si>
  <si>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</si>
  <si>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</si>
  <si>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</si>
  <si>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</si>
  <si>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</si>
  <si>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</si>
  <si>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</si>
  <si>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</si>
  <si>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</si>
  <si>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</si>
  <si>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</si>
  <si>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</si>
  <si>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</si>
  <si>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</si>
  <si>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</si>
  <si>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</si>
  <si>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</si>
  <si>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</si>
  <si>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</si>
  <si>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</si>
  <si>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</si>
  <si>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</si>
  <si>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</si>
  <si>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</si>
  <si>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</si>
  <si>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</si>
  <si>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</si>
  <si>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</si>
  <si>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</si>
  <si>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</si>
  <si>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</si>
  <si>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</si>
  <si>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</si>
  <si>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</si>
  <si>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</si>
  <si>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</si>
  <si>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</si>
  <si>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</si>
  <si>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</si>
  <si>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</si>
  <si>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</si>
  <si>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</si>
  <si>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</si>
  <si>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</si>
  <si>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</si>
  <si>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</si>
  <si>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</si>
  <si>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</si>
  <si>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</si>
  <si>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</si>
  <si>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</si>
  <si>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</si>
  <si>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</si>
  <si>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</si>
  <si>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</si>
  <si>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</si>
  <si>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</si>
  <si>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</si>
  <si>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</si>
  <si>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</si>
  <si>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</si>
  <si>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</si>
  <si>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</si>
  <si>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</si>
  <si>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</si>
  <si>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</si>
  <si>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</si>
  <si>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</si>
  <si>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</si>
  <si>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</si>
  <si>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</si>
  <si>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</si>
  <si>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</si>
  <si>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</si>
  <si>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</si>
  <si>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</si>
  <si>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</si>
  <si>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</si>
  <si>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</si>
  <si>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</si>
  <si>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</si>
  <si>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</si>
  <si>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</si>
  <si>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</si>
  <si>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</si>
  <si>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</si>
  <si>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</si>
  <si>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</si>
  <si>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</si>
  <si>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</si>
  <si>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</si>
  <si>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</si>
  <si>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</si>
  <si>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</si>
  <si>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</si>
  <si>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</si>
  <si>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</si>
  <si>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</si>
  <si>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</si>
  <si>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</si>
  <si>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</si>
  <si>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</si>
  <si>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</si>
  <si>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</si>
  <si>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</si>
  <si>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</si>
  <si>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</si>
  <si>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</si>
  <si>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</si>
  <si>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</si>
  <si>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</si>
  <si>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</si>
  <si>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</si>
  <si>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</si>
  <si>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</si>
  <si>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</si>
  <si>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</si>
  <si>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</si>
  <si>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</si>
  <si>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</si>
  <si>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</si>
  <si>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</si>
  <si>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</si>
  <si>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</si>
  <si>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</si>
  <si>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</si>
  <si>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</si>
  <si>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</si>
  <si>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</si>
  <si>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</si>
  <si>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</si>
  <si>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</si>
  <si>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</si>
  <si>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</si>
  <si>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</si>
  <si>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</si>
  <si>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</si>
  <si>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</si>
  <si>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</si>
  <si>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</si>
  <si>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</si>
  <si>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</si>
  <si>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</si>
  <si>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</si>
  <si>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</si>
  <si>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</si>
  <si>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</si>
  <si>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</si>
  <si>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</si>
  <si>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</si>
  <si>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</si>
  <si>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</si>
  <si>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</si>
  <si>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</si>
  <si>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</si>
  <si>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</si>
  <si>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</si>
  <si>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</si>
  <si>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</si>
  <si>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</si>
  <si>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</si>
  <si>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</si>
  <si>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</si>
  <si>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</si>
  <si>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</si>
  <si>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</si>
  <si>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</si>
  <si>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</si>
  <si>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</si>
  <si>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</si>
  <si>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</si>
  <si>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</si>
  <si>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</si>
  <si>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</si>
  <si>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</si>
  <si>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</si>
  <si>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</si>
  <si>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</si>
  <si>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</si>
  <si>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</si>
  <si>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</si>
  <si>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</si>
  <si>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</si>
  <si>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</si>
  <si>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</si>
  <si>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</si>
  <si>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</si>
  <si>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</si>
  <si>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</si>
  <si>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</si>
  <si>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</si>
  <si>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</si>
  <si>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</si>
  <si>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</si>
  <si>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</si>
  <si>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</si>
  <si>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</si>
  <si>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</si>
  <si>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</si>
  <si>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</si>
  <si>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</si>
  <si>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</si>
  <si>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</si>
  <si>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</si>
  <si>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</si>
  <si>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</si>
  <si>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</si>
  <si>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</si>
  <si>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</si>
  <si>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</si>
  <si>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</si>
  <si>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</si>
  <si>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</si>
  <si>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</si>
  <si>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</si>
  <si>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</si>
  <si>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</si>
  <si>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</si>
  <si>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</si>
  <si>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</si>
  <si>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</si>
  <si>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</si>
  <si>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</si>
  <si>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</si>
  <si>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</si>
  <si>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</si>
  <si>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</si>
  <si>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</si>
  <si>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</si>
  <si>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</si>
  <si>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</si>
  <si>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</si>
  <si>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</si>
  <si>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</si>
  <si>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</si>
  <si>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</si>
  <si>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</si>
  <si>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</si>
  <si>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</si>
  <si>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</si>
  <si>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</si>
  <si>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</si>
  <si>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</si>
  <si>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</si>
  <si>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</si>
  <si>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</si>
  <si>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</si>
  <si>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</si>
  <si>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</si>
  <si>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</si>
  <si>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</si>
  <si>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</si>
  <si>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</si>
  <si>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</si>
  <si>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</si>
  <si>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</si>
  <si>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</si>
  <si>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</si>
  <si>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</si>
  <si>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</si>
  <si>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</si>
  <si>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</si>
  <si>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</si>
  <si>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</si>
  <si>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</si>
  <si>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</si>
  <si>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</si>
  <si>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</si>
  <si>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</si>
  <si>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</si>
  <si>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</si>
  <si>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</si>
  <si>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</si>
  <si>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</si>
  <si>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</si>
  <si>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</si>
  <si>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</si>
  <si>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</si>
  <si>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</si>
  <si>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</si>
  <si>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</si>
  <si>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</si>
  <si>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</si>
  <si>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</si>
  <si>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</si>
  <si>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</si>
  <si>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</si>
  <si>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</si>
  <si>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</si>
  <si>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</si>
  <si>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</si>
  <si>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</si>
  <si>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</si>
  <si>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</si>
  <si>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</si>
  <si>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</si>
  <si>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</si>
  <si>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</si>
  <si>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</si>
  <si>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</si>
  <si>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</si>
  <si>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</si>
  <si>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</si>
  <si>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</si>
  <si>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</si>
  <si>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</si>
  <si>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</si>
  <si>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</si>
  <si>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</si>
  <si>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</si>
  <si>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</si>
  <si>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</si>
  <si>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</si>
  <si>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</si>
  <si>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</si>
  <si>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</si>
  <si>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</si>
  <si>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</si>
  <si>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</si>
  <si>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</si>
  <si>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</si>
  <si>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</si>
  <si>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</si>
  <si>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</si>
  <si>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</si>
  <si>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</si>
  <si>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</si>
  <si>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</si>
  <si>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</si>
  <si>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</si>
  <si>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</si>
  <si>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</si>
  <si>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</si>
  <si>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</si>
  <si>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</si>
  <si>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</si>
  <si>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</si>
  <si>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</si>
  <si>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</si>
  <si>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</si>
  <si>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</si>
  <si>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</si>
  <si>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</si>
  <si>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</si>
  <si>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</si>
  <si>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</si>
  <si>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</si>
  <si>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</si>
  <si>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</si>
  <si>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</si>
  <si>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</si>
  <si>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</si>
  <si>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</si>
  <si>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</si>
  <si>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</si>
  <si>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</si>
  <si>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</si>
  <si>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</si>
  <si>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</si>
  <si>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</si>
  <si>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</si>
  <si>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</si>
  <si>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</si>
  <si>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</si>
  <si>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</si>
  <si>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</si>
  <si>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</si>
  <si>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</si>
  <si>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</si>
  <si>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</si>
  <si>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</si>
  <si>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</si>
  <si>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</si>
  <si>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</si>
  <si>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</si>
  <si>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</si>
  <si>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</si>
  <si>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</si>
  <si>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</si>
  <si>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</si>
  <si>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</si>
  <si>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</si>
  <si>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</si>
  <si>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</si>
  <si>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</si>
  <si>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</si>
  <si>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</si>
  <si>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</si>
  <si>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</si>
  <si>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</si>
  <si>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</si>
  <si>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</si>
  <si>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</si>
  <si>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</si>
  <si>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</si>
  <si>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</si>
  <si>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</si>
  <si>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</si>
  <si>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</si>
  <si>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</si>
  <si>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</si>
  <si>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</si>
  <si>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</si>
  <si>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</si>
  <si>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</si>
  <si>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</si>
  <si>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</si>
  <si>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</si>
  <si>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</si>
  <si>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</si>
  <si>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</si>
  <si>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</si>
  <si>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</si>
  <si>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</si>
  <si>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</si>
  <si>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</si>
  <si>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</si>
  <si>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</si>
  <si>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</si>
  <si>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</si>
  <si>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</si>
  <si>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</si>
  <si>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</si>
  <si>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</si>
  <si>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</si>
  <si>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</si>
  <si>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</si>
  <si>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</si>
  <si>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</si>
  <si>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</si>
  <si>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</si>
  <si>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</si>
  <si>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</si>
  <si>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</si>
  <si>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</si>
  <si>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</si>
  <si>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</si>
  <si>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</si>
  <si>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</si>
  <si>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</si>
  <si>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</si>
  <si>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</si>
  <si>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</si>
  <si>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</si>
  <si>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</si>
  <si>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</si>
  <si>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</si>
  <si>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</si>
  <si>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</si>
  <si>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</si>
  <si>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</si>
  <si>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</si>
  <si>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</si>
  <si>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</si>
  <si>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</si>
  <si>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</si>
  <si>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</si>
  <si>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</si>
  <si>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</si>
  <si>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</si>
  <si>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</si>
  <si>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</si>
  <si>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</si>
  <si>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</si>
  <si>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</si>
  <si>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</si>
  <si>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</si>
  <si>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</si>
  <si>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</si>
  <si>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</si>
  <si>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</si>
  <si>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</si>
  <si>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</si>
  <si>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</si>
  <si>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</si>
  <si>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</si>
  <si>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</si>
  <si>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</si>
  <si>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</si>
  <si>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</si>
  <si>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</si>
  <si>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</si>
  <si>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</si>
  <si>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</si>
  <si>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</si>
  <si>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</si>
  <si>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</si>
  <si>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</si>
  <si>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</si>
  <si>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</si>
  <si>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</si>
  <si>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</si>
  <si>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</si>
  <si>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</si>
  <si>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</si>
  <si>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</si>
  <si>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</si>
  <si>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</si>
  <si>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</si>
  <si>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</si>
  <si>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</si>
  <si>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</si>
  <si>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</si>
  <si>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</si>
  <si>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</si>
  <si>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</si>
  <si>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</si>
  <si>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</si>
  <si>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</si>
  <si>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</si>
  <si>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</si>
  <si>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</si>
  <si>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</si>
  <si>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</si>
  <si>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</si>
  <si>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</si>
  <si>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</si>
  <si>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</si>
  <si>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</si>
  <si>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</si>
  <si>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</si>
  <si>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</si>
  <si>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</si>
  <si>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</si>
  <si>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</si>
  <si>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</si>
  <si>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</si>
  <si>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</si>
  <si>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</si>
  <si>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</si>
  <si>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</si>
  <si>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</si>
  <si>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</si>
  <si>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</si>
  <si>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</si>
  <si>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</si>
  <si>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</si>
  <si>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</si>
  <si>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</si>
  <si>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</si>
  <si>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</si>
  <si>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</si>
  <si>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</si>
  <si>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</si>
  <si>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</si>
  <si>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</si>
  <si>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</si>
  <si>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</si>
  <si>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</si>
  <si>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</si>
  <si>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</si>
  <si>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</si>
  <si>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</si>
  <si>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</si>
  <si>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</si>
  <si>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</si>
  <si>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</si>
  <si>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</si>
  <si>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</si>
  <si>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</si>
  <si>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</si>
  <si>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</si>
  <si>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</si>
  <si>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</si>
  <si>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</si>
  <si>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</si>
  <si>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</si>
  <si>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</si>
  <si>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</si>
  <si>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</si>
  <si>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</si>
  <si>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</si>
  <si>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</si>
  <si>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</si>
  <si>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</si>
  <si>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</si>
  <si>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</si>
  <si>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</si>
  <si>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</si>
  <si>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</si>
  <si>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</si>
  <si>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</si>
  <si>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</si>
  <si>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</si>
  <si>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</si>
  <si>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</si>
  <si>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</si>
  <si>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</si>
  <si>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</si>
  <si>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</si>
  <si>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</si>
  <si>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</si>
  <si>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</si>
  <si>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</si>
  <si>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</si>
  <si>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</si>
  <si>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</si>
  <si>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</si>
  <si>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</si>
  <si>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</si>
  <si>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</si>
  <si>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</si>
  <si>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</si>
  <si>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</si>
  <si>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</si>
  <si>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</si>
  <si>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</si>
  <si>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</si>
  <si>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</si>
  <si>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</si>
  <si>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</si>
  <si>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</si>
  <si>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</si>
  <si>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</si>
  <si>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</si>
  <si>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</si>
  <si>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</si>
  <si>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</si>
  <si>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</si>
  <si>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</si>
  <si>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</si>
  <si>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</si>
  <si>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</si>
  <si>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</si>
  <si>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</si>
  <si>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</si>
  <si>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</si>
  <si>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</si>
  <si>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</si>
  <si>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</si>
  <si>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</si>
  <si>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</si>
  <si>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</si>
  <si>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</si>
  <si>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</si>
  <si>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</si>
  <si>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</si>
  <si>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</si>
  <si>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</si>
  <si>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</si>
  <si>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</si>
  <si>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</si>
  <si>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</si>
  <si>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</si>
  <si>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</si>
  <si>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</si>
  <si>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</si>
  <si>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</si>
  <si>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</si>
  <si>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</si>
  <si>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</si>
  <si>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</si>
  <si>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</si>
  <si>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</si>
  <si>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</si>
  <si>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</si>
  <si>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</si>
  <si>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</si>
  <si>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</si>
  <si>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</si>
  <si>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</si>
  <si>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</si>
  <si>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</si>
  <si>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</si>
  <si>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</si>
  <si>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</si>
  <si>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</si>
  <si>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</si>
  <si>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</si>
  <si>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</si>
  <si>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</si>
  <si>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</si>
  <si>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</si>
  <si>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</si>
  <si>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</si>
  <si>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</si>
  <si>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</si>
  <si>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</si>
  <si>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</si>
  <si>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</si>
  <si>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</si>
  <si>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</si>
  <si>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</si>
  <si>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</si>
  <si>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</si>
  <si>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</si>
  <si>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</si>
  <si>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</si>
  <si>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</si>
  <si>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</si>
  <si>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</si>
  <si>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</si>
  <si>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</si>
  <si>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</si>
  <si>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</si>
  <si>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</si>
  <si>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</si>
  <si>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</si>
  <si>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</si>
  <si>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</si>
  <si>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</si>
  <si>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</si>
  <si>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</si>
  <si>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</si>
  <si>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</si>
  <si>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</si>
  <si>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</si>
  <si>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</si>
  <si>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</si>
  <si>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</si>
  <si>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</si>
  <si>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</si>
  <si>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</si>
  <si>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</si>
  <si>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</si>
  <si>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</si>
  <si>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</si>
  <si>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</si>
  <si>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</si>
  <si>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</si>
  <si>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</si>
  <si>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</si>
  <si>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</si>
  <si>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</si>
  <si>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</si>
  <si>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</si>
  <si>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</si>
  <si>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</si>
  <si>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</si>
  <si>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</si>
  <si>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</si>
  <si>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</si>
  <si>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</si>
  <si>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</si>
  <si>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</si>
  <si>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</si>
  <si>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</si>
  <si>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</si>
  <si>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</si>
  <si>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</si>
  <si>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</si>
  <si>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</si>
  <si>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</si>
  <si>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</si>
  <si>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</si>
  <si>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</si>
  <si>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</si>
  <si>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</si>
  <si>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</si>
  <si>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</si>
  <si>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</si>
  <si>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</si>
  <si>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</si>
  <si>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</si>
  <si>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</si>
  <si>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</si>
  <si>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</si>
  <si>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</si>
  <si>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</si>
  <si>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</si>
  <si>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</si>
  <si>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</si>
  <si>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</si>
  <si>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</si>
  <si>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</si>
  <si>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</si>
  <si>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</si>
  <si>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</si>
  <si>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</si>
  <si>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</si>
  <si>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</si>
  <si>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</si>
  <si>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</si>
  <si>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</si>
  <si>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</si>
  <si>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</si>
  <si>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</si>
  <si>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</si>
  <si>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</si>
  <si>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</si>
  <si>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</si>
  <si>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</si>
  <si>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</si>
  <si>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</si>
  <si>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</si>
  <si>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</si>
  <si>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</si>
  <si>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</si>
  <si>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</si>
  <si>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</si>
  <si>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</si>
  <si>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</si>
  <si>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</si>
  <si>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</si>
  <si>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</si>
  <si>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</si>
  <si>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</si>
  <si>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</si>
  <si>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</si>
  <si>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</si>
  <si>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</si>
  <si>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</si>
  <si>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</si>
  <si>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</si>
  <si>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</si>
  <si>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</si>
  <si>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</si>
  <si>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</si>
  <si>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</si>
  <si>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</si>
  <si>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</si>
  <si>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</si>
  <si>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</si>
  <si>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</si>
  <si>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</si>
  <si>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</si>
  <si>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</si>
  <si>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</si>
  <si>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</si>
  <si>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</si>
  <si>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</si>
  <si>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</si>
  <si>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</si>
  <si>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</si>
  <si>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</si>
  <si>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</si>
  <si>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</si>
  <si>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</si>
  <si>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</si>
  <si>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</si>
  <si>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</si>
  <si>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</si>
  <si>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</si>
  <si>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</si>
  <si>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</si>
  <si>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</si>
  <si>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</si>
  <si>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</si>
  <si>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</si>
  <si>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</si>
  <si>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</si>
  <si>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</si>
  <si>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</si>
  <si>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</si>
  <si>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</si>
  <si>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</si>
  <si>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</si>
  <si>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</si>
  <si>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</si>
  <si>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</si>
  <si>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</si>
  <si>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</si>
  <si>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</si>
  <si>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</si>
  <si>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</si>
  <si>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</si>
  <si>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</si>
  <si>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</si>
  <si>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</si>
  <si>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</si>
  <si>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</si>
  <si>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</si>
  <si>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</si>
  <si>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</si>
  <si>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</si>
  <si>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</si>
  <si>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</si>
  <si>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</si>
  <si>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</si>
  <si>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</si>
  <si>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</si>
  <si>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</si>
  <si>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</si>
  <si>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</si>
  <si>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</si>
  <si>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</si>
  <si>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</si>
  <si>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</si>
  <si>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</si>
  <si>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</si>
  <si>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</si>
  <si>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</si>
  <si>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</si>
  <si>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</si>
  <si>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</si>
  <si>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</si>
  <si>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</si>
  <si>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</si>
  <si>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</si>
  <si>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</si>
  <si>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</si>
  <si>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</si>
  <si>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</si>
  <si>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</si>
  <si>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</si>
  <si>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</si>
  <si>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</si>
  <si>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</si>
  <si>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</si>
  <si>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</si>
  <si>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</si>
  <si>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</si>
  <si>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</si>
  <si>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</si>
  <si>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</si>
  <si>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</si>
  <si>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</si>
  <si>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</si>
  <si>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</si>
  <si>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</si>
  <si>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</si>
  <si>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</si>
  <si>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</si>
  <si>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</si>
  <si>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</si>
  <si>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</si>
  <si>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</si>
  <si>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</si>
  <si>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</si>
  <si>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</si>
  <si>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</si>
  <si>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</si>
  <si>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</si>
  <si>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</si>
  <si>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</si>
  <si>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</si>
  <si>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</si>
  <si>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</si>
  <si>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</si>
  <si>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</si>
  <si>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</si>
  <si>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</si>
  <si>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</si>
  <si>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</si>
  <si>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</si>
  <si>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</si>
  <si>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</si>
  <si>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</si>
  <si>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</si>
  <si>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</si>
  <si>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</si>
  <si>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</si>
  <si>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</si>
  <si>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</si>
  <si>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</si>
  <si>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</si>
  <si>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</si>
  <si>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</si>
  <si>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</si>
  <si>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</si>
  <si>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</si>
  <si>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</si>
  <si>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</si>
  <si>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</si>
  <si>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</si>
  <si>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</si>
  <si>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</si>
  <si>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</si>
  <si>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</si>
  <si>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</si>
  <si>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</si>
  <si>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</si>
  <si>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</si>
  <si>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</si>
  <si>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</si>
  <si>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</si>
  <si>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</si>
  <si>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</si>
  <si>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</si>
  <si>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</si>
  <si>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</si>
  <si>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</si>
  <si>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</si>
  <si>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</si>
  <si>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</si>
  <si>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</si>
  <si>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</si>
  <si>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</si>
  <si>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</si>
  <si>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</si>
  <si>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</si>
  <si>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</si>
  <si>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</si>
  <si>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</si>
  <si>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</si>
  <si>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</si>
  <si>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</si>
  <si>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</si>
  <si>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</si>
  <si>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</si>
  <si>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</si>
  <si>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</si>
  <si>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</si>
  <si>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</si>
  <si>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</si>
  <si>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</si>
  <si>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</si>
  <si>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</si>
  <si>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</si>
  <si>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</si>
  <si>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</si>
  <si>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</si>
  <si>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</si>
  <si>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</si>
  <si>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</si>
  <si>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</si>
  <si>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</si>
  <si>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</si>
  <si>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</si>
  <si>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</si>
  <si>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</si>
  <si>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</si>
  <si>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</si>
  <si>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</si>
  <si>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</si>
  <si>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</si>
  <si>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</si>
  <si>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</si>
  <si>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</si>
  <si>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</si>
  <si>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</si>
  <si>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</si>
  <si>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</si>
  <si>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</si>
  <si>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</si>
  <si>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</si>
  <si>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</si>
  <si>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</si>
  <si>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</si>
  <si>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</si>
  <si>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</si>
  <si>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</si>
  <si>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</si>
  <si>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</si>
  <si>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</si>
  <si>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</si>
  <si>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</si>
  <si>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</si>
  <si>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</si>
  <si>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</si>
  <si>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</si>
  <si>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</si>
  <si>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</si>
  <si>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</si>
  <si>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</si>
  <si>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</si>
  <si>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</si>
  <si>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</si>
  <si>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</si>
  <si>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</si>
  <si>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</si>
  <si>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</si>
  <si>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</si>
  <si>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</si>
  <si>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</si>
  <si>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</si>
  <si>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</si>
  <si>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</si>
  <si>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</si>
  <si>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</si>
  <si>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</si>
  <si>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</si>
  <si>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</si>
  <si>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</si>
  <si>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</si>
  <si>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</si>
  <si>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</si>
  <si>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</si>
  <si>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</si>
  <si>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</si>
  <si>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</si>
  <si>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</si>
  <si>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</si>
  <si>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</si>
  <si>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</si>
  <si>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</si>
  <si>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</si>
  <si>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</si>
  <si>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</si>
  <si>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</si>
  <si>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</si>
  <si>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</si>
  <si>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</si>
  <si>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</si>
  <si>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</si>
  <si>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</si>
  <si>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</si>
  <si>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</si>
  <si>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</si>
  <si>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</si>
  <si>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</si>
  <si>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</si>
  <si>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</si>
  <si>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</si>
  <si>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</si>
  <si>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</si>
  <si>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</si>
  <si>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</si>
  <si>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</si>
  <si>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</si>
  <si>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</si>
  <si>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</si>
  <si>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</si>
  <si>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</si>
  <si>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</si>
  <si>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</si>
  <si>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</si>
  <si>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</si>
  <si>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</si>
  <si>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</si>
  <si>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</si>
  <si>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</si>
  <si>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</si>
  <si>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</si>
  <si>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</si>
  <si>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</si>
  <si>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</si>
  <si>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</si>
  <si>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</si>
  <si>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</si>
  <si>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</si>
  <si>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</si>
  <si>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</si>
  <si>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</si>
  <si>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</si>
  <si>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</si>
  <si>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</si>
  <si>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</si>
  <si>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</si>
  <si>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</si>
  <si>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</si>
  <si>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</si>
  <si>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</si>
  <si>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</si>
  <si>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</si>
  <si>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</si>
  <si>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</si>
  <si>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</si>
  <si>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</si>
  <si>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</si>
  <si>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</si>
  <si>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</si>
  <si>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</si>
  <si>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</si>
  <si>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</si>
  <si>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</si>
  <si>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</si>
  <si>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</si>
  <si>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</si>
  <si>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</si>
  <si>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</si>
  <si>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</si>
  <si>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</si>
  <si>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</si>
  <si>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</si>
  <si>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</si>
  <si>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</si>
  <si>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</si>
  <si>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</si>
  <si>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</si>
  <si>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</si>
  <si>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</si>
  <si>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</si>
  <si>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</si>
  <si>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</si>
  <si>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</si>
  <si>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</si>
  <si>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</si>
  <si>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</si>
  <si>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</si>
  <si>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</si>
  <si>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</si>
  <si>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</si>
  <si>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</si>
  <si>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</si>
  <si>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</si>
  <si>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</si>
  <si>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</si>
  <si>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</si>
  <si>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</si>
  <si>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</si>
  <si>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</si>
  <si>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</si>
  <si>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</si>
  <si>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</si>
  <si>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</si>
  <si>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</si>
  <si>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</si>
  <si>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</si>
  <si>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</si>
  <si>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</si>
  <si>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</si>
  <si>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</si>
  <si>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</si>
  <si>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</si>
  <si>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</si>
  <si>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</si>
  <si>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</si>
  <si>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</si>
  <si>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</si>
  <si>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</si>
  <si>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</si>
  <si>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</si>
  <si>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</si>
  <si>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</si>
  <si>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</si>
  <si>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</si>
  <si>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</si>
  <si>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</si>
  <si>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</si>
  <si>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</si>
  <si>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</si>
  <si>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</si>
  <si>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</si>
  <si>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</si>
  <si>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</si>
  <si>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</si>
  <si>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</si>
  <si>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</si>
  <si>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</si>
  <si>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</si>
  <si>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</si>
  <si>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</si>
  <si>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</si>
  <si>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</si>
  <si>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</si>
  <si>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</si>
  <si>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</si>
  <si>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</si>
  <si>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</si>
  <si>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</si>
  <si>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</si>
  <si>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</si>
  <si>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</si>
  <si>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</si>
  <si>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</si>
  <si>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</si>
  <si>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</si>
  <si>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</si>
  <si>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</si>
  <si>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</si>
  <si>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</si>
  <si>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</si>
  <si>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</si>
  <si>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</si>
  <si>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</si>
  <si>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</si>
  <si>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</si>
  <si>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</si>
  <si>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</si>
  <si>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</si>
  <si>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</si>
  <si>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</si>
  <si>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</si>
  <si>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</si>
  <si>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</si>
  <si>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</si>
  <si>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</si>
  <si>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</si>
  <si>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</si>
  <si>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</si>
  <si>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</si>
  <si>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</si>
  <si>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</si>
  <si>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</si>
  <si>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</si>
  <si>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</si>
  <si>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</si>
  <si>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</si>
  <si>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</si>
  <si>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</si>
  <si>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</si>
  <si>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</si>
  <si>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</si>
  <si>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</si>
  <si>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</si>
  <si>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</si>
  <si>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</si>
  <si>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</si>
  <si>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</si>
  <si>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</si>
  <si>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</si>
  <si>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</si>
  <si>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</si>
  <si>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</si>
  <si>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</si>
  <si>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</si>
  <si>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</si>
  <si>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</si>
  <si>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</si>
  <si>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</si>
  <si>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</si>
  <si>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</si>
  <si>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</si>
  <si>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</si>
  <si>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</si>
  <si>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</si>
  <si>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</si>
  <si>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</si>
  <si>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</si>
  <si>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</si>
  <si>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</si>
  <si>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</si>
  <si>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</si>
  <si>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</si>
  <si>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</si>
  <si>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</si>
  <si>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</si>
  <si>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</si>
  <si>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</si>
  <si>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</si>
  <si>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</si>
  <si>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</si>
  <si>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</si>
  <si>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</si>
  <si>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</si>
  <si>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</si>
  <si>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</si>
  <si>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</si>
  <si>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</si>
  <si>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</si>
  <si>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</si>
  <si>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</si>
  <si>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</si>
  <si>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</si>
  <si>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</si>
  <si>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</si>
  <si>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</si>
  <si>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</si>
  <si>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</si>
  <si>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</si>
  <si>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</si>
  <si>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</si>
  <si>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</si>
  <si>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</si>
  <si>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</si>
  <si>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</si>
  <si>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</si>
  <si>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</si>
  <si>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</si>
  <si>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</si>
  <si>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</si>
  <si>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</si>
  <si>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</si>
  <si>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</si>
  <si>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</si>
  <si>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</si>
  <si>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</si>
  <si>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</si>
  <si>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</si>
  <si>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</si>
  <si>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</si>
  <si>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</si>
  <si>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</si>
  <si>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</si>
  <si>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</si>
  <si>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</si>
  <si>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</si>
  <si>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</si>
  <si>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</si>
  <si>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</si>
  <si>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</si>
  <si>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</si>
  <si>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</si>
  <si>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</si>
  <si>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</si>
  <si>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</si>
  <si>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</si>
  <si>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</si>
  <si>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</si>
  <si>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</si>
  <si>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</si>
  <si>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</si>
  <si>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</si>
  <si>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</si>
  <si>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</si>
  <si>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</si>
  <si>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</si>
  <si>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</si>
  <si>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</si>
  <si>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</si>
  <si>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</si>
  <si>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</si>
  <si>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</si>
  <si>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</si>
  <si>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</si>
  <si>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</si>
  <si>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</si>
  <si>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</si>
  <si>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</si>
  <si>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</si>
  <si>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</si>
  <si>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</si>
  <si>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</si>
  <si>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</si>
  <si>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</si>
  <si>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</si>
  <si>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</si>
  <si>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</si>
  <si>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</si>
  <si>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</si>
  <si>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</si>
  <si>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</si>
  <si>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</si>
  <si>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</si>
  <si>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</si>
  <si>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</si>
  <si>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</si>
  <si>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</si>
  <si>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</si>
  <si>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</si>
  <si>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</si>
  <si>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</si>
  <si>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</si>
  <si>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</si>
  <si>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</si>
  <si>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</si>
  <si>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</si>
  <si>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</si>
  <si>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</si>
  <si>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</si>
  <si>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</si>
  <si>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</si>
  <si>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</si>
  <si>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</si>
  <si>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</si>
  <si>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</si>
  <si>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</si>
  <si>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</si>
  <si>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</si>
  <si>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</si>
  <si>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</si>
  <si>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</si>
  <si>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</si>
  <si>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</si>
  <si>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</si>
  <si>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</si>
  <si>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</si>
  <si>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</si>
  <si>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</si>
  <si>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</si>
  <si>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</si>
  <si>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</si>
  <si>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</si>
  <si>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</si>
  <si>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</si>
  <si>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</si>
  <si>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</si>
  <si>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</si>
  <si>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</si>
  <si>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</si>
  <si>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</si>
  <si>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</si>
  <si>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</si>
  <si>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</si>
  <si>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</si>
  <si>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</si>
  <si>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</si>
  <si>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</si>
  <si>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</si>
  <si>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</si>
  <si>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</si>
  <si>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</si>
  <si>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</si>
  <si>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</si>
  <si>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</si>
  <si>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</si>
  <si>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</si>
  <si>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</si>
  <si>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</si>
  <si>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</si>
  <si>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</si>
  <si>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</si>
  <si>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</si>
  <si>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</si>
  <si>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</si>
  <si>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</si>
  <si>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</si>
  <si>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</si>
  <si>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</si>
  <si>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</si>
  <si>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</si>
  <si>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</si>
  <si>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</si>
  <si>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</si>
  <si>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</si>
  <si>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</si>
  <si>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</si>
  <si>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</si>
  <si>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</si>
  <si>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</si>
  <si>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</si>
  <si>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</si>
  <si>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</si>
  <si>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</si>
  <si>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</si>
  <si>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</si>
  <si>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</si>
  <si>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</si>
  <si>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</si>
  <si>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</si>
  <si>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</si>
  <si>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</si>
  <si>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</si>
  <si>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</si>
  <si>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</si>
  <si>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</si>
  <si>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</si>
  <si>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</si>
  <si>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</si>
  <si>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</si>
  <si>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</si>
  <si>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</si>
  <si>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</si>
  <si>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</si>
  <si>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</si>
  <si>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</si>
  <si>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</si>
  <si>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</si>
  <si>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</si>
  <si>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</si>
  <si>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</si>
  <si>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</si>
  <si>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</si>
  <si>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</si>
  <si>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</si>
  <si>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</si>
  <si>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</si>
  <si>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</si>
  <si>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</si>
  <si>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</si>
  <si>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</si>
  <si>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</si>
  <si>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</si>
  <si>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</si>
  <si>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</si>
  <si>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</si>
  <si>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</si>
  <si>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</si>
  <si>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</si>
  <si>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</si>
  <si>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</si>
  <si>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</si>
  <si>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</si>
  <si>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</si>
  <si>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</si>
  <si>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</si>
  <si>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</si>
  <si>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</si>
  <si>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</si>
  <si>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</si>
  <si>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</si>
  <si>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</si>
  <si>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</si>
  <si>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</si>
  <si>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</si>
  <si>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</si>
  <si>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</si>
  <si>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</si>
  <si>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</si>
  <si>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</si>
  <si>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</si>
  <si>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</si>
  <si>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</si>
  <si>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</si>
  <si>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</si>
  <si>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</si>
  <si>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</si>
  <si>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</si>
  <si>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</si>
  <si>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</si>
  <si>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</si>
  <si>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</si>
  <si>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</si>
  <si>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</si>
  <si>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</si>
  <si>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</si>
  <si>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</si>
  <si>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</si>
  <si>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</si>
  <si>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</si>
  <si>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</si>
  <si>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</si>
  <si>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</si>
  <si>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</si>
  <si>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</si>
  <si>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</si>
  <si>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</si>
  <si>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</si>
  <si>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</si>
  <si>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</si>
  <si>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</si>
  <si>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</si>
  <si>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</si>
  <si>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</si>
  <si>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</si>
  <si>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</si>
  <si>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</si>
  <si>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</si>
  <si>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</si>
  <si>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</si>
  <si>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</si>
  <si>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</si>
  <si>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</si>
  <si>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</si>
  <si>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</si>
  <si>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</si>
  <si>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</si>
  <si>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</si>
  <si>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</si>
  <si>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</si>
  <si>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</si>
  <si>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</si>
  <si>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</si>
  <si>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</si>
  <si>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</si>
  <si>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</si>
  <si>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</si>
  <si>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</si>
  <si>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</si>
  <si>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</si>
  <si>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</si>
  <si>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</si>
  <si>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</si>
  <si>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</si>
  <si>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</si>
  <si>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</si>
  <si>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</si>
  <si>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</si>
  <si>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</si>
  <si>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</si>
  <si>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</si>
  <si>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</si>
  <si>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</si>
  <si>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</si>
  <si>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</si>
  <si>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</si>
  <si>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</si>
  <si>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</si>
  <si>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</si>
  <si>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</si>
  <si>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</si>
  <si>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</si>
  <si>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</si>
  <si>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</si>
  <si>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</si>
  <si>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</si>
  <si>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</si>
  <si>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</si>
  <si>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</si>
  <si>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</si>
  <si>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</si>
  <si>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</si>
  <si>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</si>
  <si>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</si>
  <si>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</si>
  <si>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</si>
  <si>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</si>
  <si>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</si>
  <si>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</si>
  <si>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</si>
  <si>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</si>
  <si>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</si>
  <si>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</si>
  <si>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</si>
  <si>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</si>
  <si>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</si>
  <si>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</si>
  <si>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</si>
  <si>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</si>
  <si>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</si>
  <si>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</si>
  <si>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</si>
  <si>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</si>
  <si>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</si>
  <si>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</si>
  <si>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</si>
  <si>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</si>
  <si>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</si>
  <si>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</si>
  <si>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</si>
  <si>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</si>
  <si>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</si>
  <si>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</si>
  <si>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</si>
  <si>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</si>
  <si>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</si>
  <si>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</si>
  <si>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</si>
  <si>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</si>
  <si>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</si>
  <si>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</si>
  <si>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</si>
  <si>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</si>
  <si>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</si>
  <si>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</si>
  <si>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</si>
  <si>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</si>
  <si>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</si>
  <si>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</si>
  <si>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</si>
  <si>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</si>
  <si>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</si>
  <si>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</si>
  <si>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</si>
  <si>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</si>
  <si>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</si>
  <si>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</si>
  <si>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</si>
  <si>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</si>
  <si>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</si>
  <si>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</si>
  <si>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</si>
  <si>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</si>
  <si>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</si>
  <si>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</si>
  <si>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</si>
  <si>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</si>
  <si>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</si>
  <si>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</si>
  <si>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</si>
  <si>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</si>
  <si>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</si>
  <si>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</si>
  <si>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</si>
  <si>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</si>
  <si>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</si>
  <si>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</si>
  <si>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</si>
  <si>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</si>
  <si>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</si>
  <si>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</si>
  <si>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</si>
  <si>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</si>
  <si>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</si>
  <si>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</si>
  <si>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</si>
  <si>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</si>
  <si>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</si>
  <si>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</si>
  <si>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</si>
  <si>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</si>
  <si>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</si>
  <si>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</si>
  <si>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</si>
  <si>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</si>
  <si>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</si>
  <si>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</si>
  <si>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</si>
  <si>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</si>
  <si>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</si>
  <si>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</si>
  <si>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</si>
  <si>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</si>
  <si>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</si>
  <si>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</si>
  <si>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</si>
  <si>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</si>
  <si>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</si>
  <si>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</si>
  <si>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</si>
  <si>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</si>
  <si>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</si>
  <si>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</si>
  <si>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</si>
  <si>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</si>
  <si>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</si>
  <si>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</si>
  <si>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</si>
  <si>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</si>
  <si>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</si>
  <si>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</si>
  <si>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</si>
  <si>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</si>
  <si>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</si>
  <si>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</si>
  <si>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</si>
  <si>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</si>
  <si>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</si>
  <si>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</si>
  <si>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</si>
  <si>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</si>
  <si>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</si>
  <si>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</si>
  <si>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</si>
  <si>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</si>
  <si>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</si>
  <si>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</si>
  <si>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</si>
  <si>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</si>
  <si>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</si>
  <si>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</si>
  <si>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</si>
  <si>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</si>
  <si>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</si>
  <si>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</si>
  <si>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</si>
  <si>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</si>
  <si>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</si>
  <si>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</si>
  <si>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</si>
  <si>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</si>
  <si>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</si>
  <si>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</si>
  <si>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</si>
  <si>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</si>
  <si>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</si>
  <si>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</si>
  <si>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</si>
  <si>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</si>
  <si>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</si>
  <si>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</si>
  <si>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</si>
  <si>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</si>
  <si>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</si>
  <si>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</si>
  <si>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</si>
  <si>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</si>
  <si>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</si>
  <si>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</si>
  <si>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</si>
  <si>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</si>
  <si>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</si>
  <si>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</si>
  <si>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</si>
  <si>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</si>
  <si>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</si>
  <si>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</si>
  <si>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</si>
  <si>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</si>
  <si>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</si>
  <si>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</si>
  <si>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</si>
  <si>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</si>
  <si>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</si>
  <si>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</si>
  <si>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</si>
  <si>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</si>
  <si>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</si>
  <si>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</si>
  <si>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</si>
  <si>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</si>
  <si>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</si>
  <si>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</si>
  <si>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</si>
  <si>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</si>
  <si>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</si>
  <si>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</si>
  <si>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</si>
  <si>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</si>
  <si>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</si>
  <si>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</si>
  <si>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</si>
  <si>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</si>
  <si>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</si>
  <si>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</si>
  <si>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</si>
  <si>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</si>
  <si>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</si>
  <si>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</si>
  <si>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</si>
  <si>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</si>
  <si>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</si>
  <si>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</si>
  <si>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</si>
  <si>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</si>
  <si>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</si>
  <si>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</si>
  <si>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</si>
  <si>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</si>
  <si>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</si>
  <si>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</si>
  <si>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</si>
  <si>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</si>
  <si>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</si>
  <si>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</si>
  <si>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</si>
  <si>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</si>
  <si>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</si>
  <si>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</si>
  <si>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</si>
  <si>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</si>
  <si>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</si>
  <si>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</si>
  <si>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</si>
  <si>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</si>
  <si>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</si>
  <si>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</si>
  <si>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</si>
  <si>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</si>
  <si>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</si>
  <si>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</si>
  <si>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</si>
  <si>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</si>
  <si>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</si>
  <si>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</si>
  <si>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</si>
  <si>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</si>
  <si>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</si>
  <si>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</si>
  <si>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</si>
  <si>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</si>
  <si>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</si>
  <si>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</si>
  <si>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</si>
  <si>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</si>
  <si>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</si>
  <si>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</si>
  <si>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</si>
  <si>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</si>
  <si>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</si>
  <si>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</si>
  <si>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</si>
  <si>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</si>
  <si>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</si>
  <si>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</si>
  <si>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</si>
  <si>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</si>
  <si>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</si>
  <si>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</si>
  <si>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</si>
  <si>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</si>
  <si>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</si>
  <si>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</si>
  <si>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</si>
  <si>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</si>
  <si>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</si>
  <si>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</si>
  <si>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</si>
  <si>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</si>
  <si>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</si>
  <si>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</si>
  <si>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</si>
  <si>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</si>
  <si>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</si>
  <si>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</si>
  <si>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</si>
  <si>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</si>
  <si>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</si>
  <si>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</si>
  <si>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</si>
  <si>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</si>
  <si>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</si>
  <si>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</si>
  <si>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</si>
  <si>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</si>
  <si>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</si>
  <si>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</si>
  <si>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</si>
  <si>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</si>
  <si>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</si>
  <si>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</si>
  <si>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</si>
  <si>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</si>
  <si>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</si>
  <si>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</si>
  <si>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</si>
  <si>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</si>
  <si>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</si>
  <si>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</si>
  <si>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</si>
  <si>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</si>
  <si>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</si>
  <si>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</si>
  <si>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</si>
  <si>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</si>
  <si>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</si>
  <si>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</si>
  <si>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</si>
  <si>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</si>
  <si>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</si>
  <si>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</si>
  <si>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</si>
  <si>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</si>
  <si>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</si>
  <si>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</si>
  <si>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</si>
  <si>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</si>
  <si>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</si>
  <si>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</si>
  <si>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</si>
  <si>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</si>
  <si>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</si>
  <si>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</si>
  <si>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</si>
  <si>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</si>
  <si>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</si>
  <si>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</si>
  <si>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</si>
  <si>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</si>
  <si>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</si>
  <si>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</si>
  <si>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</si>
  <si>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</si>
  <si>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</si>
  <si>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</si>
  <si>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</si>
  <si>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</si>
  <si>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</si>
  <si>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</si>
  <si>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</si>
  <si>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</si>
  <si>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</si>
  <si>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</si>
  <si>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</si>
  <si>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</si>
  <si>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</si>
  <si>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</si>
  <si>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</si>
  <si>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</si>
  <si>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</si>
  <si>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</si>
  <si>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</si>
  <si>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</si>
  <si>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</si>
  <si>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</si>
  <si>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</si>
  <si>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</si>
  <si>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</si>
  <si>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</si>
  <si>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</si>
  <si>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</si>
  <si>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</si>
  <si>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</si>
  <si>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</si>
  <si>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</si>
  <si>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</si>
  <si>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</si>
  <si>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</si>
  <si>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</si>
  <si>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</si>
  <si>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</si>
  <si>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</si>
  <si>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</si>
  <si>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</si>
  <si>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</si>
  <si>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</si>
  <si>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</si>
  <si>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</si>
  <si>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</si>
  <si>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</si>
  <si>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</si>
  <si>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</si>
  <si>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</si>
  <si>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</si>
  <si>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</si>
  <si>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</si>
  <si>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</si>
  <si>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</si>
  <si>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</si>
  <si>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</si>
  <si>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</si>
  <si>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</si>
  <si>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</si>
  <si>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</si>
  <si>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</si>
  <si>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</si>
  <si>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</si>
  <si>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</si>
  <si>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</si>
  <si>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</si>
  <si>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</si>
  <si>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</si>
  <si>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</si>
  <si>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</si>
  <si>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</si>
  <si>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</si>
  <si>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</si>
  <si>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</si>
  <si>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</si>
  <si>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</si>
  <si>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</si>
  <si>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</si>
  <si>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</si>
  <si>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</si>
  <si>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</si>
  <si>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</si>
  <si>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</si>
  <si>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</si>
  <si>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</si>
  <si>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</si>
  <si>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</si>
  <si>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</si>
  <si>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</si>
  <si>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</si>
  <si>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</si>
  <si>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</si>
  <si>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</si>
  <si>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</si>
  <si>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</si>
  <si>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</si>
  <si>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</si>
  <si>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</si>
  <si>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</si>
  <si>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</si>
  <si>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</si>
  <si>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</si>
  <si>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</si>
  <si>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</si>
  <si>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</si>
  <si>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</si>
  <si>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</si>
  <si>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</si>
  <si>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</si>
  <si>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</si>
  <si>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</si>
  <si>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</si>
  <si>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</si>
  <si>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</si>
  <si>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</si>
  <si>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</si>
  <si>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</si>
  <si>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</si>
  <si>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</si>
  <si>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</si>
  <si>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</si>
  <si>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</si>
  <si>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</si>
  <si>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</si>
  <si>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</si>
  <si>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</si>
  <si>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</si>
  <si>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</si>
  <si>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</si>
  <si>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</si>
  <si>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</si>
  <si>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</si>
  <si>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</si>
  <si>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</si>
  <si>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</si>
  <si>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</si>
  <si>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</si>
  <si>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</si>
  <si>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</si>
  <si>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</si>
  <si>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</si>
  <si>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</si>
  <si>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</si>
  <si>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</si>
  <si>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</si>
  <si>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</si>
  <si>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</si>
  <si>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</si>
  <si>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</si>
  <si>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</si>
  <si>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</si>
  <si>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</si>
  <si>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</si>
  <si>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</si>
  <si>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</si>
  <si>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</si>
  <si>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</si>
  <si>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</si>
  <si>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</si>
  <si>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</si>
  <si>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</si>
  <si>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</si>
  <si>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</si>
  <si>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</si>
  <si>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</si>
  <si>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</si>
  <si>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</si>
  <si>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</si>
  <si>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</si>
  <si>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</si>
  <si>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</si>
  <si>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</si>
  <si>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</si>
  <si>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</si>
  <si>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</si>
  <si>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</si>
  <si>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</si>
  <si>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</si>
  <si>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</si>
  <si>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</si>
  <si>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</si>
  <si>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</si>
  <si>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</si>
  <si>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</si>
  <si>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</si>
  <si>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</si>
  <si>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</si>
  <si>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</si>
  <si>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</si>
  <si>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</si>
  <si>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</si>
  <si>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</si>
  <si>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</si>
  <si>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</si>
  <si>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</si>
  <si>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</si>
  <si>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</si>
  <si>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</si>
  <si>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</si>
  <si>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</si>
  <si>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</si>
  <si>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</si>
  <si>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</si>
  <si>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</si>
  <si>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</si>
  <si>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</si>
  <si>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</si>
  <si>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</si>
  <si>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</si>
  <si>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</si>
  <si>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</si>
  <si>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</si>
  <si>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</si>
  <si>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</si>
  <si>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</si>
  <si>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</si>
  <si>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</si>
  <si>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</si>
  <si>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</si>
  <si>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</si>
  <si>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</si>
  <si>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</si>
  <si>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</si>
  <si>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</si>
  <si>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</si>
  <si>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</si>
  <si>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</si>
  <si>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</si>
  <si>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</si>
  <si>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</si>
  <si>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</si>
  <si>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</si>
  <si>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</si>
  <si>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</si>
  <si>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</si>
  <si>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</si>
  <si>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</si>
  <si>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</si>
  <si>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</si>
  <si>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</si>
  <si>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</si>
  <si>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</si>
  <si>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</si>
  <si>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</si>
  <si>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</si>
  <si>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</si>
  <si>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</si>
  <si>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</si>
  <si>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</si>
  <si>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</si>
  <si>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</si>
  <si>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</si>
  <si>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</si>
  <si>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</si>
  <si>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</si>
  <si>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</si>
  <si>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</si>
  <si>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</si>
  <si>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</si>
  <si>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</si>
  <si>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</si>
  <si>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</si>
  <si>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</si>
  <si>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</si>
  <si>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</si>
  <si>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</si>
  <si>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</si>
  <si>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</si>
  <si>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</si>
  <si>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</si>
  <si>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</si>
  <si>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</si>
  <si>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</si>
  <si>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</si>
  <si>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</si>
  <si>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</si>
  <si>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</si>
  <si>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</si>
  <si>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</si>
  <si>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</si>
  <si>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</si>
  <si>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</si>
  <si>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</si>
  <si>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</si>
  <si>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</si>
  <si>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</si>
  <si>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</si>
  <si>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</si>
  <si>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</si>
  <si>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</si>
  <si>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</si>
  <si>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</si>
  <si>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</si>
  <si>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</si>
  <si>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</si>
  <si>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</si>
  <si>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</si>
  <si>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</si>
  <si>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</si>
  <si>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</si>
  <si>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</si>
  <si>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</si>
  <si>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</si>
  <si>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</si>
  <si>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</si>
  <si>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</si>
  <si>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</si>
  <si>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</si>
  <si>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</si>
  <si>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</si>
  <si>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</si>
  <si>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</si>
  <si>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</si>
  <si>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</si>
  <si>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</si>
  <si>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</si>
  <si>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</si>
  <si>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</si>
  <si>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</si>
  <si>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</si>
  <si>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</si>
  <si>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</si>
  <si>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</si>
  <si>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</si>
  <si>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</si>
  <si>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</si>
  <si>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</si>
  <si>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</si>
  <si>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</si>
  <si>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</si>
  <si>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</si>
  <si>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</si>
  <si>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</si>
  <si>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</si>
  <si>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</si>
  <si>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</si>
  <si>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</si>
  <si>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</si>
  <si>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</si>
  <si>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</si>
  <si>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</si>
  <si>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</si>
  <si>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</si>
  <si>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</si>
  <si>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</si>
  <si>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</si>
  <si>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</si>
  <si>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</si>
  <si>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</si>
  <si>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</si>
  <si>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</si>
  <si>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</si>
  <si>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</si>
  <si>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</si>
  <si>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</si>
  <si>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</si>
  <si>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</si>
  <si>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</si>
  <si>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</si>
  <si>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</si>
  <si>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</si>
  <si>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</si>
  <si>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</si>
  <si>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</si>
  <si>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</si>
  <si>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</si>
  <si>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</si>
  <si>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</si>
  <si>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</si>
  <si>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</si>
  <si>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</si>
  <si>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</si>
  <si>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</si>
  <si>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</si>
  <si>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</si>
  <si>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</si>
  <si>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</si>
  <si>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</si>
  <si>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</si>
  <si>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</si>
  <si>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</si>
  <si>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</si>
  <si>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</si>
  <si>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</si>
  <si>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</si>
  <si>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</si>
  <si>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</si>
  <si>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</si>
  <si>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</si>
  <si>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</si>
  <si>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</si>
  <si>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</si>
  <si>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</si>
  <si>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</si>
  <si>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</si>
  <si>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</si>
  <si>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</si>
  <si>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</si>
  <si>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</si>
  <si>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</si>
  <si>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</si>
  <si>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</si>
  <si>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</si>
  <si>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</si>
  <si>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</si>
  <si>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</si>
  <si>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</si>
  <si>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</si>
  <si>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</si>
  <si>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</si>
  <si>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</si>
  <si>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</si>
  <si>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</si>
  <si>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</si>
  <si>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</si>
  <si>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</si>
  <si>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</si>
  <si>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</si>
  <si>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</si>
  <si>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</si>
  <si>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</si>
  <si>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</si>
  <si>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</si>
  <si>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</si>
  <si>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</si>
  <si>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</si>
  <si>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</si>
  <si>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</si>
  <si>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</si>
  <si>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</si>
  <si>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</si>
  <si>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</si>
  <si>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</si>
  <si>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</si>
  <si>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</si>
  <si>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</si>
  <si>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</si>
  <si>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</si>
  <si>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</si>
  <si>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</si>
  <si>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</si>
  <si>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</si>
  <si>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</si>
  <si>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</si>
  <si>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</si>
  <si>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</si>
  <si>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</si>
  <si>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</si>
  <si>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</si>
  <si>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</si>
  <si>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</si>
  <si>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</si>
  <si>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</si>
  <si>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</si>
  <si>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</si>
  <si>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</si>
  <si>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</si>
  <si>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</si>
  <si>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</si>
  <si>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</si>
  <si>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</si>
  <si>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</si>
  <si>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</si>
  <si>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</si>
  <si>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</si>
  <si>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</si>
  <si>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</si>
  <si>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</si>
  <si>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</si>
  <si>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</si>
  <si>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</si>
  <si>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</si>
  <si>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</si>
  <si>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</si>
  <si>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</si>
  <si>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</si>
  <si>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</si>
  <si>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</si>
  <si>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</si>
  <si>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</si>
  <si>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</si>
  <si>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</si>
  <si>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</si>
  <si>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</si>
  <si>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</si>
  <si>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</si>
  <si>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</si>
  <si>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</si>
  <si>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</si>
  <si>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</si>
  <si>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</si>
  <si>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</si>
  <si>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</si>
  <si>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</si>
  <si>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</si>
  <si>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</si>
  <si>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</si>
  <si>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</si>
  <si>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</si>
  <si>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</si>
  <si>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</si>
  <si>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</si>
  <si>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</si>
  <si>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</si>
  <si>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</si>
  <si>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</si>
  <si>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</si>
  <si>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</si>
  <si>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</si>
  <si>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</si>
  <si>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</si>
  <si>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</si>
  <si>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</si>
  <si>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</si>
  <si>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</si>
  <si>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</si>
  <si>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</si>
  <si>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</si>
  <si>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</si>
  <si>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</si>
  <si>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</si>
  <si>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</si>
  <si>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</si>
  <si>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</si>
  <si>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</si>
  <si>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</si>
  <si>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</si>
  <si>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</si>
  <si>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</si>
  <si>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</si>
  <si>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</si>
  <si>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</si>
  <si>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</si>
  <si>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</si>
  <si>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</si>
  <si>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</si>
  <si>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</si>
  <si>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</si>
  <si>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</si>
  <si>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</si>
  <si>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</si>
  <si>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</si>
  <si>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</si>
  <si>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</si>
  <si>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</si>
  <si>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</si>
  <si>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</si>
  <si>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</si>
  <si>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</si>
  <si>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</si>
  <si>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</si>
  <si>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</si>
  <si>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</si>
  <si>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</si>
  <si>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</si>
  <si>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</si>
  <si>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</si>
  <si>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</si>
  <si>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</si>
  <si>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</si>
  <si>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</si>
  <si>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</si>
  <si>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</si>
  <si>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</si>
  <si>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</si>
  <si>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</si>
  <si>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</si>
  <si>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</si>
  <si>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</si>
  <si>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</si>
  <si>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</si>
  <si>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</si>
  <si>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</si>
  <si>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</si>
  <si>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</si>
  <si>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</si>
  <si>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</si>
  <si>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</si>
  <si>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</si>
  <si>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</si>
  <si>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</si>
  <si>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</si>
  <si>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</si>
  <si>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</si>
  <si>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</si>
  <si>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</si>
  <si>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</si>
  <si>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</si>
  <si>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</si>
  <si>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</si>
  <si>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</si>
  <si>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</si>
  <si>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</si>
  <si>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</si>
  <si>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</si>
  <si>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</si>
  <si>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</si>
  <si>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</si>
  <si>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</si>
  <si>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</si>
  <si>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</si>
  <si>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</si>
  <si>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</si>
  <si>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</si>
  <si>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</si>
  <si>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</si>
  <si>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</si>
  <si>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</si>
  <si>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</si>
  <si>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</si>
  <si>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</si>
  <si>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</si>
  <si>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</si>
  <si>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</si>
  <si>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</si>
  <si>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</si>
  <si>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</si>
  <si>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</si>
  <si>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</si>
  <si>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</si>
  <si>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</si>
  <si>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</si>
  <si>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</si>
  <si>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</si>
  <si>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</si>
  <si>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</si>
  <si>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</si>
  <si>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</si>
  <si>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</si>
  <si>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</si>
  <si>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</si>
  <si>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</si>
  <si>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</si>
  <si>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</si>
  <si>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</si>
  <si>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</si>
  <si>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</si>
  <si>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</si>
  <si>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</si>
  <si>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</si>
  <si>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</si>
  <si>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</si>
  <si>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</si>
  <si>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</si>
  <si>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</si>
  <si>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</si>
  <si>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</si>
  <si>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</si>
  <si>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</si>
  <si>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</si>
  <si>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</si>
  <si>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</si>
  <si>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</si>
  <si>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</si>
  <si>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</si>
  <si>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</si>
  <si>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</si>
  <si>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</si>
  <si>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</si>
  <si>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</si>
  <si>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</si>
  <si>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</si>
  <si>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</si>
  <si>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</si>
  <si>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</si>
  <si>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</si>
  <si>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</si>
  <si>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</si>
  <si>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</si>
  <si>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</si>
  <si>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</si>
  <si>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</si>
  <si>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</si>
  <si>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</si>
  <si>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</si>
  <si>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</si>
  <si>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</si>
  <si>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</si>
  <si>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</si>
  <si>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</si>
  <si>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</si>
  <si>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</si>
  <si>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</si>
  <si>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</si>
  <si>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</si>
  <si>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</si>
  <si>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</si>
  <si>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</si>
  <si>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</si>
  <si>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</si>
  <si>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</si>
  <si>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</si>
  <si>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</si>
  <si>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</si>
  <si>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</si>
  <si>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</si>
  <si>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</si>
  <si>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</si>
  <si>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</si>
  <si>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</si>
  <si>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</si>
  <si>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</si>
  <si>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</si>
  <si>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</si>
  <si>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</si>
  <si>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</si>
  <si>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</si>
  <si>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</si>
  <si>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</si>
  <si>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</si>
  <si>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</si>
  <si>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</si>
  <si>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</si>
  <si>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</si>
  <si>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</si>
  <si>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</si>
  <si>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</si>
  <si>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</si>
  <si>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</si>
  <si>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</si>
  <si>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</si>
  <si>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</si>
  <si>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</si>
  <si>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</si>
  <si>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</si>
  <si>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</si>
  <si>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</si>
  <si>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</si>
  <si>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</si>
  <si>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</si>
  <si>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</si>
  <si>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</si>
  <si>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</si>
  <si>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</si>
  <si>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</si>
  <si>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</si>
  <si>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</si>
  <si>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</si>
  <si>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</si>
  <si>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</si>
  <si>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</si>
  <si>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</si>
  <si>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</si>
  <si>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</si>
  <si>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</si>
  <si>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</si>
  <si>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</si>
  <si>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</si>
  <si>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</si>
  <si>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</si>
  <si>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</si>
  <si>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</si>
  <si>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</si>
  <si>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</si>
  <si>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</si>
  <si>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</si>
  <si>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</si>
  <si>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</si>
  <si>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</si>
  <si>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</si>
  <si>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</si>
  <si>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</si>
  <si>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</si>
  <si>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</si>
  <si>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</si>
  <si>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</si>
  <si>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</si>
  <si>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</si>
  <si>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</si>
  <si>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</si>
  <si>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</si>
  <si>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</si>
  <si>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</si>
  <si>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</si>
  <si>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</si>
  <si>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</si>
  <si>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</si>
  <si>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</si>
  <si>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</si>
  <si>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</si>
  <si>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</si>
  <si>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</si>
  <si>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</si>
  <si>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</si>
  <si>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</si>
  <si>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</si>
  <si>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</si>
  <si>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</si>
  <si>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</si>
  <si>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</si>
  <si>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</si>
  <si>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</si>
  <si>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</si>
  <si>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</si>
  <si>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</si>
  <si>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</si>
  <si>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</si>
  <si>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</si>
  <si>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</si>
  <si>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</si>
  <si>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</si>
  <si>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</si>
  <si>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</si>
  <si>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</si>
  <si>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</si>
  <si>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</si>
  <si>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</si>
  <si>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</si>
  <si>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</si>
  <si>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</si>
  <si>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</si>
  <si>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</si>
  <si>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</si>
  <si>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</si>
  <si>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</si>
  <si>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</si>
  <si>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</si>
  <si>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</si>
  <si>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</si>
  <si>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</si>
  <si>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</si>
  <si>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</si>
  <si>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</si>
  <si>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</si>
  <si>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</si>
  <si>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</si>
  <si>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</si>
  <si>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</si>
  <si>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</si>
  <si>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</si>
  <si>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</si>
  <si>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</si>
  <si>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</si>
  <si>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</si>
  <si>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</si>
  <si>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</si>
  <si>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</si>
  <si>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</si>
  <si>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</si>
  <si>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</si>
  <si>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</si>
  <si>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</si>
  <si>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</si>
  <si>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</si>
  <si>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</si>
  <si>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</si>
  <si>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</si>
  <si>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</si>
  <si>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</si>
  <si>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</si>
  <si>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</si>
  <si>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</si>
  <si>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</si>
  <si>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</si>
  <si>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</si>
  <si>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</si>
  <si>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</si>
  <si>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</si>
  <si>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</si>
  <si>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</si>
  <si>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</si>
  <si>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</si>
  <si>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</si>
  <si>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</si>
  <si>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</si>
  <si>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</si>
  <si>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</si>
  <si>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</si>
  <si>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</si>
  <si>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</si>
  <si>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</si>
  <si>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</si>
  <si>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</si>
  <si>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</si>
  <si>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</si>
  <si>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</si>
  <si>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</si>
  <si>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</si>
  <si>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</si>
  <si>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</si>
  <si>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</si>
  <si>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</si>
  <si>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</si>
  <si>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</si>
  <si>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</si>
  <si>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</si>
  <si>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</si>
  <si>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</si>
  <si>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</si>
  <si>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</si>
  <si>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</si>
  <si>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</si>
  <si>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</si>
  <si>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</si>
  <si>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</si>
  <si>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</si>
  <si>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</si>
  <si>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</si>
  <si>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</si>
  <si>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</si>
  <si>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</si>
  <si>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</si>
  <si>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</si>
  <si>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</si>
  <si>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</si>
  <si>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</si>
  <si>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</si>
  <si>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</si>
  <si>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</si>
  <si>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</si>
  <si>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</si>
  <si>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</si>
  <si>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</si>
  <si>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</si>
  <si>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</si>
  <si>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</si>
  <si>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</si>
  <si>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</si>
  <si>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</si>
  <si>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</si>
  <si>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</si>
  <si>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</si>
  <si>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</si>
  <si>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</si>
  <si>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</si>
  <si>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</si>
  <si>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</si>
  <si>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</si>
  <si>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</si>
  <si>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</si>
  <si>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</si>
  <si>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</si>
  <si>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</si>
  <si>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</si>
  <si>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</si>
  <si>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</si>
  <si>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</si>
  <si>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</si>
  <si>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</si>
  <si>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</si>
  <si>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</si>
  <si>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</si>
  <si>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</si>
  <si>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</si>
  <si>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</si>
  <si>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</si>
  <si>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</si>
  <si>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</si>
  <si>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</si>
  <si>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</si>
  <si>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</si>
  <si>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</si>
  <si>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</si>
  <si>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</si>
  <si>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</si>
  <si>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</si>
  <si>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</si>
  <si>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</si>
  <si>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</si>
  <si>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</si>
  <si>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</si>
  <si>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</si>
  <si>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</si>
  <si>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</si>
  <si>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</si>
  <si>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</si>
  <si>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</si>
  <si>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</si>
  <si>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</si>
  <si>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</si>
  <si>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</si>
  <si>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</si>
  <si>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</si>
  <si>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</si>
  <si>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</si>
  <si>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</si>
  <si>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</si>
  <si>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</si>
  <si>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</si>
  <si>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</si>
  <si>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</si>
  <si>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</si>
  <si>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</si>
  <si>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</si>
  <si>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</si>
  <si>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</si>
  <si>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</si>
  <si>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</si>
  <si>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</si>
  <si>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</si>
  <si>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</si>
  <si>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</si>
  <si>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</si>
  <si>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</si>
  <si>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</si>
  <si>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</si>
  <si>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</si>
  <si>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</si>
  <si>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</si>
  <si>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</si>
  <si>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</si>
  <si>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</si>
  <si>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</si>
  <si>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</si>
  <si>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</si>
  <si>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</si>
  <si>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</si>
  <si>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</si>
  <si>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</si>
  <si>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</si>
  <si>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</si>
  <si>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</si>
  <si>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</si>
  <si>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</si>
  <si>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</si>
  <si>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</si>
  <si>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</si>
  <si>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</si>
  <si>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</si>
  <si>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</si>
  <si>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</si>
  <si>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</si>
  <si>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</si>
  <si>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</si>
  <si>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</si>
  <si>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</si>
  <si>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</si>
  <si>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</si>
  <si>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</si>
  <si>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</si>
  <si>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</si>
  <si>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</si>
  <si>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</si>
  <si>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</si>
  <si>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</si>
  <si>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</si>
  <si>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</si>
  <si>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</si>
  <si>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</si>
  <si>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</si>
  <si>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</si>
  <si>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</si>
  <si>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</si>
  <si>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</si>
  <si>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</si>
  <si>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</si>
  <si>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</si>
  <si>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</si>
  <si>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</si>
  <si>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</si>
  <si>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</si>
  <si>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</si>
  <si>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</si>
  <si>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</si>
  <si>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</si>
  <si>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</si>
  <si>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</si>
  <si>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</si>
  <si>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</si>
  <si>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</si>
  <si>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</si>
  <si>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</si>
  <si>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</si>
  <si>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</si>
  <si>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</si>
  <si>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</si>
  <si>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</si>
  <si>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</si>
  <si>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</si>
  <si>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</si>
  <si>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</si>
  <si>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</si>
  <si>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</si>
  <si>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</si>
  <si>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</si>
  <si>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</si>
  <si>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</si>
  <si>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</si>
  <si>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</si>
  <si>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</si>
  <si>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</si>
  <si>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</si>
  <si>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</si>
  <si>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</si>
  <si>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</si>
  <si>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</si>
  <si>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</si>
  <si>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</si>
  <si>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</si>
  <si>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</si>
  <si>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</si>
  <si>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</si>
  <si>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</si>
  <si>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</si>
  <si>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</si>
  <si>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</si>
  <si>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</si>
  <si>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</si>
  <si>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</si>
  <si>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</si>
  <si>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</si>
  <si>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</si>
  <si>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</si>
  <si>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</si>
  <si>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</si>
  <si>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</si>
  <si>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</si>
  <si>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</si>
  <si>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</si>
  <si>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</si>
  <si>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</si>
  <si>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</si>
  <si>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</si>
  <si>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</si>
  <si>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</si>
  <si>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</si>
  <si>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</si>
  <si>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</si>
  <si>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</si>
  <si>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</si>
  <si>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</si>
  <si>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</si>
  <si>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</si>
  <si>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</si>
  <si>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</si>
  <si>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</si>
  <si>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</si>
  <si>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</si>
  <si>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</si>
  <si>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</si>
  <si>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</si>
  <si>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</si>
  <si>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</si>
  <si>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</si>
  <si>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</si>
  <si>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</si>
  <si>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</si>
  <si>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</si>
  <si>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</si>
  <si>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</si>
  <si>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</si>
  <si>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</si>
  <si>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</si>
  <si>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</si>
  <si>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</si>
  <si>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</si>
  <si>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</si>
  <si>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</si>
  <si>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</si>
  <si>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</si>
  <si>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</si>
  <si>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</si>
  <si>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</si>
  <si>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</si>
  <si>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</si>
  <si>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</si>
  <si>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</si>
  <si>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</si>
  <si>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</si>
  <si>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</si>
  <si>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</si>
  <si>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</si>
  <si>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</si>
  <si>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</si>
  <si>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</si>
  <si>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</si>
  <si>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</si>
  <si>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</si>
  <si>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</si>
  <si>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</si>
  <si>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</si>
  <si>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</si>
  <si>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</si>
  <si>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</si>
  <si>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</si>
  <si>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</si>
  <si>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</si>
  <si>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</si>
  <si>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</si>
  <si>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</si>
  <si>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</si>
  <si>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</si>
  <si>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</si>
  <si>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</si>
  <si>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</si>
  <si>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</si>
  <si>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</si>
  <si>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</si>
  <si>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</si>
  <si>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</si>
  <si>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</si>
  <si>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</si>
  <si>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</si>
  <si>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</si>
  <si>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</si>
  <si>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</si>
  <si>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</si>
  <si>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</si>
  <si>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</si>
  <si>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</si>
  <si>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</si>
  <si>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</si>
  <si>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</si>
  <si>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</si>
  <si>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</si>
  <si>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</si>
  <si>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</si>
  <si>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</si>
  <si>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</si>
  <si>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</si>
  <si>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</si>
  <si>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</si>
  <si>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</si>
  <si>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</si>
  <si>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</si>
  <si>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</si>
  <si>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</si>
  <si>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</si>
  <si>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</si>
  <si>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</si>
  <si>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</si>
  <si>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</si>
  <si>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</si>
  <si>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</si>
  <si>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</si>
  <si>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</si>
  <si>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</si>
  <si>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</si>
  <si>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</si>
  <si>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</si>
  <si>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</si>
  <si>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</si>
  <si>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</si>
  <si>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</si>
  <si>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</si>
  <si>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</si>
  <si>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</si>
  <si>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</si>
  <si>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</si>
  <si>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</si>
  <si>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</si>
  <si>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</si>
  <si>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</si>
  <si>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</si>
  <si>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</si>
  <si>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</si>
  <si>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</si>
  <si>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</si>
  <si>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</si>
  <si>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</si>
  <si>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</si>
  <si>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</si>
  <si>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</si>
  <si>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</si>
  <si>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</si>
  <si>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</si>
  <si>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</si>
  <si>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</si>
  <si>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</si>
  <si>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</si>
  <si>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</si>
  <si>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</si>
  <si>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</si>
  <si>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</si>
  <si>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</si>
  <si>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</si>
  <si>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</si>
  <si>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</si>
  <si>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</si>
  <si>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</si>
  <si>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</si>
  <si>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</si>
  <si>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</si>
  <si>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</si>
  <si>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</si>
  <si>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</si>
  <si>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</si>
  <si>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</si>
  <si>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</si>
  <si>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</si>
  <si>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</si>
  <si>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</si>
  <si>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</si>
  <si>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</si>
  <si>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</si>
  <si>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</si>
  <si>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</si>
  <si>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</si>
  <si>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</si>
  <si>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</si>
  <si>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</si>
  <si>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</si>
  <si>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</si>
  <si>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</si>
  <si>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</si>
  <si>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</si>
  <si>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</si>
  <si>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</si>
  <si>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</si>
  <si>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</si>
  <si>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</si>
  <si>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</si>
  <si>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</si>
  <si>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</si>
  <si>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</si>
  <si>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</si>
  <si>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</si>
  <si>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</si>
  <si>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</si>
  <si>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</si>
  <si>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</si>
  <si>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</si>
  <si>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</si>
  <si>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</si>
  <si>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</si>
  <si>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</si>
  <si>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</si>
  <si>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</si>
  <si>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</si>
  <si>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</si>
  <si>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</si>
  <si>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</si>
  <si>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</si>
  <si>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</si>
  <si>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</si>
  <si>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</si>
  <si>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</si>
  <si>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</si>
  <si>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</si>
  <si>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</si>
  <si>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</si>
  <si>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</si>
  <si>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</si>
  <si>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</si>
  <si>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</si>
  <si>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</si>
  <si>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</si>
  <si>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</si>
  <si>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</si>
  <si>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</si>
  <si>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</si>
  <si>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</si>
  <si>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</si>
  <si>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</si>
  <si>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</si>
  <si>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</si>
  <si>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</si>
  <si>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</si>
  <si>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</si>
  <si>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</si>
  <si>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</si>
  <si>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</si>
  <si>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</si>
  <si>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</si>
  <si>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</si>
  <si>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</si>
  <si>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</si>
  <si>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</si>
  <si>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</si>
  <si>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</si>
  <si>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</si>
  <si>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</si>
  <si>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</si>
  <si>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</si>
  <si>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</si>
  <si>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</si>
  <si>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</si>
  <si>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</si>
  <si>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</si>
  <si>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</si>
  <si>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</si>
  <si>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</si>
  <si>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</si>
  <si>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</si>
  <si>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</si>
  <si>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</si>
  <si>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</si>
  <si>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</si>
  <si>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</si>
  <si>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</si>
  <si>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</si>
  <si>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</si>
  <si>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</si>
  <si>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</si>
  <si>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</si>
  <si>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</si>
  <si>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</si>
  <si>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</si>
  <si>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</si>
  <si>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</si>
  <si>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</si>
  <si>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</si>
  <si>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</si>
  <si>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</si>
  <si>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</si>
  <si>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</si>
  <si>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</si>
  <si>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</si>
  <si>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</si>
  <si>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</si>
  <si>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</si>
  <si>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</si>
  <si>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</si>
  <si>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</si>
  <si>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</si>
  <si>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</si>
  <si>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</si>
  <si>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</si>
  <si>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</si>
  <si>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</si>
  <si>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</si>
  <si>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</si>
  <si>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</si>
  <si>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</si>
  <si>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</si>
  <si>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</si>
  <si>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</si>
  <si>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</si>
  <si>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</si>
  <si>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</si>
  <si>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</si>
  <si>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</si>
  <si>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</si>
  <si>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</si>
  <si>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</si>
  <si>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</si>
  <si>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</si>
  <si>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</si>
  <si>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</si>
  <si>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</si>
  <si>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</si>
  <si>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</si>
  <si>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</si>
  <si>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</si>
  <si>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</si>
  <si>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</si>
  <si>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</si>
  <si>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</si>
  <si>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</si>
  <si>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</si>
  <si>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</si>
  <si>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</si>
  <si>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</si>
  <si>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</si>
  <si>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</si>
  <si>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</si>
  <si>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</si>
  <si>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</si>
  <si>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</si>
  <si>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</si>
  <si>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</si>
  <si>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</si>
  <si>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</si>
  <si>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</si>
  <si>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</si>
  <si>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</si>
  <si>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</si>
  <si>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</si>
  <si>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</si>
  <si>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</si>
  <si>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</si>
  <si>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</si>
  <si>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</si>
  <si>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</si>
  <si>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</si>
  <si>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</si>
  <si>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</si>
  <si>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</si>
  <si>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</si>
  <si>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</si>
  <si>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</si>
  <si>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</si>
  <si>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</si>
  <si>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</si>
  <si>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</si>
  <si>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</si>
  <si>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</si>
  <si>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</si>
  <si>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</si>
  <si>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</si>
  <si>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</si>
  <si>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</si>
  <si>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</si>
  <si>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</si>
  <si>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</si>
  <si>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</si>
  <si>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</si>
  <si>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</si>
  <si>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</si>
  <si>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</si>
  <si>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</si>
  <si>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</si>
  <si>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</si>
  <si>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</si>
  <si>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</si>
  <si>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</si>
  <si>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</si>
  <si>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</si>
  <si>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</si>
  <si>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</si>
  <si>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</si>
  <si>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</si>
  <si>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</si>
  <si>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</si>
  <si>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</si>
  <si>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</si>
  <si>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</si>
  <si>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</si>
  <si>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</si>
  <si>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</si>
  <si>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</si>
  <si>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</si>
  <si>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</si>
  <si>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</si>
  <si>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</si>
  <si>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</si>
  <si>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</si>
  <si>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</si>
  <si>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</si>
  <si>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</si>
  <si>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</si>
  <si>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</si>
  <si>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</si>
  <si>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</si>
  <si>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</si>
  <si>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</si>
  <si>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</si>
  <si>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</si>
  <si>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</si>
  <si>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</si>
  <si>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</si>
  <si>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</si>
  <si>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</si>
  <si>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</si>
  <si>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</si>
  <si>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</si>
  <si>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</si>
  <si>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</si>
  <si>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</si>
  <si>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</si>
  <si>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</si>
  <si>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</si>
  <si>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</si>
  <si>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</si>
  <si>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</si>
  <si>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</si>
  <si>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</si>
  <si>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</si>
  <si>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</si>
  <si>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</si>
  <si>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</si>
  <si>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</si>
  <si>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</si>
  <si>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</si>
  <si>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</si>
  <si>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</si>
  <si>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</si>
  <si>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</si>
  <si>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</si>
  <si>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</si>
  <si>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</si>
  <si>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</si>
  <si>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</si>
  <si>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</si>
  <si>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</si>
  <si>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</si>
  <si>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</si>
  <si>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</si>
  <si>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</si>
  <si>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</si>
  <si>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</si>
  <si>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</si>
  <si>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</si>
  <si>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</si>
  <si>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</si>
  <si>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</si>
  <si>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</si>
  <si>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</si>
  <si>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</si>
  <si>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</si>
  <si>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</si>
  <si>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</si>
  <si>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</si>
  <si>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</si>
  <si>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</si>
  <si>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</si>
  <si>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</si>
  <si>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</si>
  <si>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</si>
  <si>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</si>
  <si>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</si>
  <si>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</si>
  <si>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</si>
  <si>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</si>
  <si>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</si>
  <si>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</si>
  <si>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</si>
  <si>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</si>
  <si>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</si>
  <si>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</si>
  <si>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</si>
  <si>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</si>
  <si>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</si>
  <si>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</si>
  <si>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</si>
  <si>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</si>
  <si>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</si>
  <si>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</si>
  <si>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</si>
  <si>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</si>
  <si>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</si>
  <si>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</si>
  <si>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</si>
  <si>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</si>
  <si>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</si>
  <si>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</si>
  <si>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</si>
  <si>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</si>
  <si>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</si>
  <si>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</si>
  <si>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</si>
  <si>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</si>
  <si>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</si>
  <si>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</si>
  <si>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</si>
  <si>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</si>
  <si>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</si>
  <si>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</si>
  <si>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</si>
  <si>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</si>
  <si>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</si>
  <si>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</si>
  <si>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</si>
  <si>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</si>
  <si>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</si>
  <si>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</si>
  <si>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</si>
  <si>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</si>
  <si>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</si>
  <si>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</si>
  <si>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</si>
  <si>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</si>
  <si>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</si>
  <si>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</si>
  <si>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</si>
  <si>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</si>
  <si>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</si>
  <si>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</si>
  <si>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</si>
  <si>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</si>
  <si>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</si>
  <si>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</si>
  <si>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</si>
  <si>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</si>
  <si>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</si>
  <si>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</si>
  <si>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</si>
  <si>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</si>
  <si>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</si>
  <si>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</si>
  <si>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</si>
  <si>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</si>
  <si>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</si>
  <si>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</si>
  <si>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</si>
  <si>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</si>
  <si>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</si>
  <si>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</si>
  <si>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</si>
  <si>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</si>
  <si>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</si>
  <si>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</si>
  <si>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</si>
  <si>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</si>
  <si>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</si>
  <si>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</si>
  <si>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</si>
  <si>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</si>
  <si>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</si>
  <si>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</si>
  <si>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</si>
  <si>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</si>
  <si>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</si>
  <si>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</si>
  <si>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</si>
  <si>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</si>
  <si>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</si>
  <si>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</si>
  <si>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</si>
  <si>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</si>
  <si>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</si>
  <si>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</si>
  <si>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</si>
  <si>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</si>
  <si>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</si>
  <si>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</si>
  <si>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</si>
  <si>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</si>
  <si>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</si>
  <si>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</si>
  <si>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</si>
  <si>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</si>
  <si>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</si>
  <si>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</si>
  <si>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</si>
  <si>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</si>
  <si>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</si>
  <si>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</si>
  <si>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</si>
  <si>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</si>
  <si>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</si>
  <si>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</si>
  <si>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</si>
  <si>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</si>
  <si>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</si>
  <si>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</si>
  <si>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</si>
  <si>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</si>
  <si>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</si>
  <si>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</si>
  <si>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</si>
  <si>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</si>
  <si>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</si>
  <si>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</si>
  <si>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</si>
  <si>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</si>
  <si>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</si>
  <si>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</si>
  <si>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</si>
  <si>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</si>
  <si>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</si>
  <si>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</si>
  <si>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</si>
  <si>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</si>
  <si>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</si>
  <si>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</si>
  <si>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</si>
  <si>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</si>
  <si>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</si>
  <si>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</si>
  <si>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</si>
  <si>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</si>
  <si>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</si>
  <si>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</si>
  <si>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</si>
  <si>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</si>
  <si>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</si>
  <si>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</si>
  <si>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</si>
  <si>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</si>
  <si>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</si>
  <si>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</si>
  <si>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</si>
  <si>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</si>
  <si>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</si>
  <si>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</si>
  <si>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</si>
  <si>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</si>
  <si>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</si>
  <si>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</si>
  <si>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</si>
  <si>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</si>
  <si>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</si>
  <si>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</si>
  <si>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</si>
  <si>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</si>
  <si>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</si>
  <si>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</si>
  <si>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</si>
  <si>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</si>
  <si>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</si>
  <si>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</si>
  <si>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</si>
  <si>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</si>
  <si>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</si>
  <si>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</si>
  <si>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</si>
  <si>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</si>
  <si>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</si>
  <si>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</si>
  <si>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</si>
  <si>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</si>
  <si>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</si>
  <si>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</si>
  <si>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</si>
  <si>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</si>
  <si>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</si>
  <si>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</si>
  <si>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</si>
  <si>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</si>
  <si>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</si>
  <si>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</si>
  <si>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</si>
  <si>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</si>
  <si>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</si>
  <si>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</si>
  <si>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</si>
  <si>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</si>
  <si>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</si>
  <si>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</si>
  <si>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</si>
  <si>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</si>
  <si>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</si>
  <si>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</si>
  <si>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</si>
  <si>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</si>
  <si>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</si>
  <si>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</si>
  <si>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</si>
  <si>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</si>
  <si>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</si>
  <si>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</si>
  <si>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</si>
  <si>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</si>
  <si>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</si>
  <si>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</si>
  <si>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</si>
  <si>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</si>
  <si>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</si>
  <si>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</si>
  <si>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</si>
  <si>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</si>
  <si>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</si>
  <si>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</si>
  <si>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</si>
  <si>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</si>
  <si>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</si>
  <si>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</si>
  <si>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</si>
  <si>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</si>
  <si>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</si>
  <si>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</si>
  <si>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</si>
  <si>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</si>
  <si>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</si>
  <si>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</si>
  <si>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</si>
  <si>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</si>
  <si>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</si>
  <si>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</si>
  <si>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</si>
  <si>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</si>
  <si>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</si>
  <si>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</si>
  <si>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</si>
  <si>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</si>
  <si>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</si>
  <si>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</si>
  <si>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</si>
  <si>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</si>
  <si>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</si>
  <si>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</si>
  <si>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</si>
  <si>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</si>
  <si>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</si>
  <si>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</si>
  <si>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</si>
  <si>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</si>
  <si>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</si>
  <si>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</si>
  <si>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</si>
  <si>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</si>
  <si>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</si>
  <si>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</si>
  <si>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</si>
  <si>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</si>
  <si>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</si>
  <si>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</si>
  <si>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</si>
  <si>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</si>
  <si>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</si>
  <si>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</si>
  <si>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</si>
  <si>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</si>
  <si>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</si>
  <si>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</si>
  <si>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</si>
  <si>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</si>
  <si>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</si>
  <si>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</si>
  <si>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</si>
  <si>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</si>
  <si>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</si>
  <si>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</si>
  <si>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</si>
  <si>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</si>
  <si>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</si>
  <si>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</si>
  <si>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</si>
  <si>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</si>
  <si>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</si>
  <si>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</si>
  <si>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</si>
  <si>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</si>
  <si>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</si>
  <si>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</si>
  <si>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</si>
  <si>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</si>
  <si>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</si>
  <si>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</si>
  <si>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</si>
  <si>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</si>
  <si>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</si>
  <si>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</si>
  <si>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</si>
  <si>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</si>
  <si>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</si>
  <si>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</si>
  <si>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</si>
  <si>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</si>
  <si>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</si>
  <si>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</si>
  <si>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</si>
  <si>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</si>
  <si>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</si>
  <si>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</si>
  <si>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</si>
  <si>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</si>
  <si>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</si>
  <si>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</si>
  <si>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</si>
  <si>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</si>
  <si>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</si>
  <si>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</si>
  <si>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</si>
  <si>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</si>
  <si>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</si>
  <si>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</si>
  <si>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</si>
  <si>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</si>
  <si>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</si>
  <si>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</si>
  <si>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</si>
  <si>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</si>
  <si>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</si>
  <si>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</si>
  <si>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</si>
  <si>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</si>
  <si>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</si>
  <si>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</si>
  <si>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</si>
  <si>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</si>
  <si>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</si>
  <si>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</si>
  <si>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</si>
  <si>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</si>
  <si>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</si>
  <si>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</si>
  <si>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</si>
  <si>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</si>
  <si>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</si>
  <si>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</si>
  <si>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</si>
  <si>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</si>
  <si>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</si>
  <si>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</si>
  <si>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</si>
  <si>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</si>
  <si>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</si>
  <si>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</si>
  <si>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</si>
  <si>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</si>
  <si>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</si>
  <si>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</si>
  <si>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</si>
  <si>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</si>
  <si>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</si>
  <si>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</si>
  <si>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</si>
  <si>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</si>
  <si>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</si>
  <si>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</si>
  <si>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</si>
  <si>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</si>
  <si>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</si>
  <si>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</si>
  <si>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</si>
  <si>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</si>
  <si>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</si>
  <si>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</si>
  <si>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</si>
  <si>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</si>
  <si>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</si>
  <si>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</si>
  <si>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</si>
  <si>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</si>
  <si>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</si>
  <si>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</si>
  <si>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</si>
  <si>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</si>
  <si>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</si>
  <si>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</si>
  <si>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</si>
  <si>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</si>
  <si>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</si>
  <si>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</si>
  <si>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</si>
  <si>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</si>
  <si>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</si>
  <si>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</si>
  <si>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</si>
  <si>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</si>
  <si>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</si>
  <si>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</si>
  <si>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</si>
  <si>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</si>
  <si>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</si>
  <si>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</si>
  <si>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</si>
  <si>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</si>
  <si>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</si>
  <si>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</si>
  <si>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</si>
  <si>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</si>
  <si>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</si>
  <si>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</si>
  <si>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</si>
  <si>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</si>
  <si>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</si>
  <si>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</si>
  <si>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</si>
  <si>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</si>
  <si>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</si>
  <si>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</si>
  <si>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</si>
  <si>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</si>
  <si>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</si>
  <si>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</si>
  <si>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</si>
  <si>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</si>
  <si>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</si>
  <si>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</si>
  <si>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</si>
  <si>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</si>
  <si>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</si>
  <si>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</si>
  <si>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</si>
  <si>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</si>
  <si>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</si>
  <si>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</si>
  <si>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</si>
  <si>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</si>
  <si>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</si>
  <si>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</si>
  <si>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</si>
  <si>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</si>
  <si>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</si>
  <si>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</si>
  <si>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</si>
  <si>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</si>
  <si>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</si>
  <si>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</si>
  <si>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</si>
  <si>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</si>
  <si>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</si>
  <si>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</si>
  <si>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</si>
  <si>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</si>
  <si>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</si>
  <si>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</si>
  <si>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</si>
  <si>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</si>
  <si>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</si>
  <si>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</si>
  <si>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</si>
  <si>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</si>
  <si>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</si>
  <si>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</si>
  <si>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</si>
  <si>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</si>
  <si>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</si>
  <si>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</si>
  <si>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</si>
  <si>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</si>
  <si>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</si>
  <si>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</si>
  <si>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</si>
  <si>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</si>
  <si>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</si>
  <si>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</si>
  <si>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</si>
  <si>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</si>
  <si>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</si>
  <si>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</si>
  <si>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</si>
  <si>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</si>
  <si>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</si>
  <si>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</si>
  <si>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</si>
  <si>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</si>
  <si>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</si>
  <si>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</si>
  <si>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</si>
  <si>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</si>
  <si>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</si>
  <si>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</si>
  <si>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</si>
  <si>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</si>
  <si>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</si>
  <si>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</si>
  <si>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</si>
  <si>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</si>
  <si>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</si>
  <si>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</si>
  <si>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</si>
  <si>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</si>
  <si>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</si>
  <si>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</si>
  <si>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</si>
  <si>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</si>
  <si>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</si>
  <si>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</si>
  <si>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</si>
  <si>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</si>
  <si>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</si>
  <si>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</si>
  <si>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</si>
  <si>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</si>
  <si>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</si>
  <si>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</si>
  <si>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</si>
  <si>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</si>
  <si>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</si>
  <si>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</si>
  <si>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</si>
  <si>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</si>
  <si>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</si>
  <si>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</si>
  <si>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</si>
  <si>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</si>
  <si>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</si>
  <si>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</si>
  <si>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</si>
  <si>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</si>
  <si>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</si>
  <si>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</si>
  <si>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</si>
  <si>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</si>
  <si>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</si>
  <si>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</si>
  <si>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</si>
  <si>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</si>
  <si>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</si>
  <si>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</si>
  <si>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</si>
  <si>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</si>
  <si>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</si>
  <si>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</si>
  <si>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</si>
  <si>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</si>
  <si>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</si>
  <si>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</si>
  <si>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</si>
  <si>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</si>
  <si>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</si>
  <si>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</si>
  <si>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</si>
  <si>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</si>
  <si>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</si>
  <si>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</si>
  <si>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</si>
  <si>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</si>
  <si>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</si>
  <si>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</si>
  <si>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</si>
  <si>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</si>
  <si>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</si>
  <si>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</si>
  <si>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</si>
  <si>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</si>
  <si>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</si>
  <si>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</si>
  <si>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</si>
  <si>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</si>
  <si>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</si>
  <si>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</si>
  <si>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</si>
  <si>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</si>
  <si>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</si>
  <si>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</si>
  <si>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</si>
  <si>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</si>
  <si>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</si>
  <si>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</si>
  <si>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</si>
  <si>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</si>
  <si>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</si>
  <si>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</si>
  <si>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</si>
  <si>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</si>
  <si>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</si>
  <si>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</si>
  <si>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</si>
  <si>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</si>
  <si>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</si>
  <si>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</si>
  <si>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</si>
  <si>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</si>
  <si>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</si>
  <si>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</si>
  <si>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</si>
  <si>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</si>
  <si>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</si>
  <si>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</si>
  <si>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</si>
  <si>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</si>
  <si>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</si>
  <si>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</si>
  <si>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</si>
  <si>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</si>
  <si>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</si>
  <si>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</si>
  <si>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</si>
  <si>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</si>
  <si>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</si>
  <si>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</si>
  <si>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</si>
  <si>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</si>
  <si>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</si>
  <si>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</si>
  <si>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</si>
  <si>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</si>
  <si>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</si>
  <si>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</si>
  <si>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</si>
  <si>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</si>
  <si>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</si>
  <si>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</si>
  <si>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</si>
  <si>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</si>
  <si>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</si>
  <si>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</si>
  <si>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</si>
  <si>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</si>
  <si>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</si>
  <si>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</si>
  <si>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</si>
  <si>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</si>
  <si>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</si>
  <si>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</si>
  <si>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</si>
  <si>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</si>
  <si>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</si>
  <si>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</si>
  <si>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</si>
  <si>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</si>
  <si>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</si>
  <si>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</si>
  <si>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</si>
  <si>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</si>
  <si>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</si>
  <si>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</si>
  <si>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</si>
  <si>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</si>
  <si>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</si>
  <si>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</si>
  <si>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</si>
  <si>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</si>
  <si>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</si>
  <si>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</si>
  <si>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</si>
  <si>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</si>
  <si>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</si>
  <si>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</si>
  <si>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</si>
  <si>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</si>
  <si>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</si>
  <si>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</si>
  <si>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</si>
  <si>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</si>
  <si>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</si>
  <si>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</si>
  <si>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</si>
  <si>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</si>
  <si>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</si>
  <si>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</si>
  <si>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</si>
  <si>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</si>
  <si>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</si>
  <si>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</si>
  <si>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</si>
  <si>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</si>
  <si>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</si>
  <si>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</si>
  <si>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</si>
  <si>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</si>
  <si>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</si>
  <si>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</si>
  <si>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</si>
  <si>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</si>
  <si>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</si>
  <si>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</si>
  <si>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</si>
  <si>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</si>
  <si>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</si>
  <si>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</si>
  <si>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</si>
  <si>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</si>
  <si>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</si>
  <si>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</si>
  <si>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</si>
  <si>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</si>
  <si>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</si>
  <si>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</si>
  <si>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</si>
  <si>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</si>
  <si>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</si>
  <si>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</si>
  <si>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</si>
  <si>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</si>
  <si>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</si>
  <si>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</si>
  <si>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</si>
  <si>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</si>
  <si>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</si>
  <si>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</si>
  <si>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</si>
  <si>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</si>
  <si>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</si>
  <si>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</si>
  <si>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</si>
  <si>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</si>
  <si>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</si>
  <si>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</si>
  <si>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</si>
  <si>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</si>
  <si>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</si>
  <si>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</si>
  <si>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</si>
  <si>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</si>
  <si>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</si>
  <si>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</si>
  <si>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</si>
  <si>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</si>
  <si>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</si>
  <si>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</si>
  <si>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</si>
  <si>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</si>
  <si>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</si>
  <si>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</si>
  <si>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</si>
  <si>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</si>
  <si>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</si>
  <si>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</si>
  <si>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</si>
  <si>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</si>
  <si>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</si>
  <si>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</si>
  <si>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</si>
  <si>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</si>
  <si>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</si>
  <si>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</si>
  <si>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</si>
  <si>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</si>
  <si>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</si>
  <si>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</si>
  <si>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</si>
  <si>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</si>
  <si>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</si>
  <si>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</si>
  <si>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</si>
  <si>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</si>
  <si>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</si>
  <si>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</si>
  <si>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</si>
  <si>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</si>
  <si>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</si>
  <si>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</si>
  <si>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</si>
  <si>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</si>
  <si>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</si>
  <si>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</si>
  <si>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</si>
  <si>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</si>
  <si>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</si>
  <si>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</si>
  <si>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</si>
  <si>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</si>
  <si>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</si>
  <si>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</si>
  <si>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</si>
  <si>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</si>
  <si>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</si>
  <si>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</si>
  <si>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</si>
  <si>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</si>
  <si>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</si>
  <si>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</si>
  <si>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</si>
  <si>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</si>
  <si>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</si>
  <si>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</si>
  <si>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</si>
  <si>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</si>
  <si>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</si>
  <si>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</si>
  <si>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</si>
  <si>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</si>
  <si>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</si>
  <si>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</si>
  <si>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</si>
  <si>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</si>
  <si>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</si>
  <si>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</si>
  <si>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</si>
  <si>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</si>
  <si>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</si>
  <si>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</si>
  <si>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</si>
  <si>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</si>
  <si>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</si>
  <si>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</si>
  <si>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</si>
  <si>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</si>
  <si>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</si>
  <si>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</si>
  <si>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</si>
  <si>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</si>
  <si>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</si>
  <si>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</si>
  <si>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</si>
  <si>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</si>
  <si>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</si>
  <si>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</si>
  <si>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</si>
  <si>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</si>
  <si>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</si>
  <si>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</si>
  <si>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</si>
  <si>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</si>
  <si>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</si>
  <si>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</si>
  <si>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</si>
  <si>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</si>
  <si>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</si>
  <si>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</si>
  <si>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</si>
  <si>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</si>
  <si>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</si>
  <si>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</si>
  <si>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</si>
  <si>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</si>
  <si>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</si>
  <si>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</si>
  <si>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</si>
  <si>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</si>
  <si>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</si>
  <si>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</si>
  <si>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</si>
  <si>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</si>
  <si>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</si>
  <si>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</si>
  <si>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</si>
  <si>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</si>
  <si>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</si>
  <si>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</si>
  <si>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</si>
  <si>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</si>
  <si>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</si>
  <si>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</si>
  <si>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</si>
  <si>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</si>
  <si>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</si>
  <si>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</si>
  <si>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</si>
  <si>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</si>
  <si>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</si>
  <si>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</si>
  <si>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</si>
  <si>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</si>
  <si>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</si>
  <si>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</si>
  <si>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</si>
  <si>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</si>
  <si>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</si>
  <si>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</si>
  <si>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</si>
  <si>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</si>
  <si>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</si>
  <si>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</si>
  <si>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</si>
  <si>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</si>
  <si>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</si>
  <si>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</si>
  <si>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</si>
  <si>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</si>
  <si>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</si>
  <si>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</si>
  <si>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</si>
  <si>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</si>
  <si>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</si>
  <si>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</si>
  <si>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</si>
  <si>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</si>
  <si>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</si>
  <si>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</si>
  <si>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</si>
  <si>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</si>
  <si>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</si>
  <si>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</si>
  <si>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</si>
  <si>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</si>
  <si>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</si>
  <si>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</si>
  <si>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</si>
  <si>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</si>
  <si>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</si>
  <si>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</si>
  <si>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</si>
  <si>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</si>
  <si>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</si>
  <si>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</si>
  <si>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</si>
  <si>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</si>
  <si>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</si>
  <si>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</si>
  <si>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</si>
  <si>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</si>
  <si>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</si>
  <si>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</si>
  <si>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</si>
  <si>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</si>
  <si>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</si>
  <si>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</si>
  <si>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</si>
  <si>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</si>
  <si>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</si>
  <si>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</si>
  <si>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</si>
  <si>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</si>
  <si>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</si>
  <si>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</si>
  <si>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</si>
  <si>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</si>
  <si>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</si>
  <si>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</si>
  <si>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</si>
  <si>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</si>
  <si>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</si>
  <si>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</si>
  <si>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</si>
  <si>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</si>
  <si>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</si>
  <si>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</si>
  <si>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</si>
  <si>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</si>
  <si>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</si>
  <si>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</si>
  <si>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</si>
  <si>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</si>
  <si>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</si>
  <si>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</si>
  <si>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</si>
  <si>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</si>
  <si>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</si>
  <si>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</si>
  <si>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</si>
  <si>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</si>
  <si>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</si>
  <si>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</si>
  <si>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</si>
  <si>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</si>
  <si>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</si>
  <si>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</si>
  <si>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</si>
  <si>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</si>
  <si>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</si>
  <si>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</si>
  <si>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</si>
  <si>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</si>
  <si>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</si>
  <si>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</si>
  <si>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</si>
  <si>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</si>
  <si>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</si>
  <si>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</si>
  <si>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</si>
  <si>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</si>
  <si>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</si>
  <si>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</si>
  <si>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</si>
  <si>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</si>
  <si>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</si>
  <si>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</si>
  <si>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</si>
  <si>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</si>
  <si>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</si>
  <si>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</si>
  <si>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</si>
  <si>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</si>
  <si>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</si>
  <si>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</si>
  <si>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</si>
  <si>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</si>
  <si>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</si>
  <si>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</si>
  <si>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</si>
  <si>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</si>
  <si>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</si>
  <si>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</si>
  <si>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</si>
  <si>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</si>
  <si>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</si>
  <si>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</si>
  <si>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</si>
  <si>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</si>
  <si>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</si>
  <si>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</si>
  <si>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</si>
  <si>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</si>
  <si>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</si>
  <si>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</si>
  <si>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</si>
  <si>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</si>
  <si>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</si>
  <si>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</si>
  <si>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</si>
  <si>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</si>
  <si>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</si>
  <si>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</si>
  <si>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</si>
  <si>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</si>
  <si>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</si>
  <si>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</si>
  <si>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</si>
  <si>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</si>
  <si>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</si>
  <si>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</si>
  <si>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</si>
  <si>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</si>
  <si>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</si>
  <si>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</si>
  <si>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</si>
  <si>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</si>
  <si>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</si>
  <si>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</si>
  <si>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</si>
  <si>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</si>
  <si>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</si>
  <si>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</si>
  <si>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</si>
  <si>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</si>
  <si>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</si>
  <si>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</si>
  <si>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</si>
  <si>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</si>
  <si>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</si>
  <si>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</si>
  <si>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</si>
  <si>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</si>
  <si>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</si>
  <si>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</si>
  <si>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</si>
  <si>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</si>
  <si>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</si>
  <si>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</si>
  <si>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</si>
  <si>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</si>
  <si>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</si>
  <si>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</si>
  <si>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</si>
  <si>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</si>
  <si>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</si>
  <si>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</si>
  <si>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</si>
  <si>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</si>
  <si>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</si>
  <si>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</si>
  <si>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</si>
  <si>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</si>
  <si>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</si>
  <si>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</si>
  <si>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</si>
  <si>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</si>
  <si>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</si>
  <si>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</si>
  <si>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</si>
  <si>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</si>
  <si>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</si>
  <si>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</si>
  <si>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</si>
  <si>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</si>
  <si>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</si>
  <si>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</si>
  <si>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</si>
  <si>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</si>
  <si>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</si>
  <si>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</si>
  <si>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</si>
  <si>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</si>
  <si>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</si>
  <si>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</si>
  <si>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</si>
  <si>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</si>
  <si>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</si>
  <si>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</si>
  <si>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</si>
  <si>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</si>
  <si>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</si>
  <si>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</si>
  <si>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</si>
  <si>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</si>
  <si>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</si>
  <si>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</si>
  <si>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</si>
  <si>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</si>
  <si>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</si>
  <si>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</si>
  <si>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</si>
  <si>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</si>
  <si>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</si>
  <si>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</si>
  <si>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</si>
  <si>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</si>
  <si>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</si>
  <si>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</si>
  <si>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</si>
  <si>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</si>
  <si>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</si>
  <si>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</si>
  <si>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</si>
  <si>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</si>
  <si>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</si>
  <si>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</si>
  <si>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</si>
  <si>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</si>
  <si>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</si>
  <si>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</si>
  <si>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</si>
  <si>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</si>
  <si>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</si>
  <si>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</si>
  <si>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</si>
  <si>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</si>
  <si>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</si>
  <si>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</si>
  <si>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</si>
  <si>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</si>
  <si>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</si>
  <si>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</si>
  <si>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</si>
  <si>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</si>
  <si>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</si>
  <si>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</si>
  <si>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</si>
  <si>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</si>
  <si>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</si>
  <si>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</si>
  <si>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</si>
  <si>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</si>
  <si>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</si>
  <si>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</si>
  <si>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</si>
  <si>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</si>
  <si>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</si>
  <si>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</si>
  <si>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</si>
  <si>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</si>
  <si>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</si>
  <si>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</si>
  <si>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</si>
  <si>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</si>
  <si>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</si>
  <si>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</si>
  <si>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</si>
  <si>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</si>
  <si>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</si>
  <si>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</si>
  <si>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</si>
  <si>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</si>
  <si>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</si>
  <si>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</si>
  <si>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</si>
  <si>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</si>
  <si>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</si>
  <si>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</si>
  <si>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</si>
  <si>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</si>
  <si>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</si>
  <si>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</si>
  <si>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</si>
  <si>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</si>
  <si>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</si>
  <si>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</si>
  <si>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</si>
  <si>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</si>
  <si>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</si>
  <si>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</si>
  <si>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</si>
  <si>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</si>
  <si>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</si>
  <si>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</si>
  <si>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</si>
  <si>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</si>
  <si>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</si>
  <si>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</si>
  <si>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</si>
  <si>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</si>
  <si>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</si>
  <si>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</si>
  <si>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</si>
  <si>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</si>
  <si>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</si>
  <si>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</si>
  <si>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</si>
  <si>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</si>
  <si>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</si>
  <si>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</si>
  <si>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</si>
  <si>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</si>
  <si>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</si>
  <si>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</si>
  <si>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</si>
  <si>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</si>
  <si>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</si>
  <si>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</si>
  <si>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</si>
  <si>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</si>
  <si>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</si>
  <si>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</si>
  <si>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</si>
  <si>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</si>
  <si>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</si>
  <si>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</si>
  <si>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</si>
  <si>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</si>
  <si>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</si>
  <si>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</si>
  <si>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</si>
  <si>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</si>
  <si>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</si>
  <si>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</si>
  <si>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</si>
  <si>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</si>
  <si>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</si>
  <si>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</si>
  <si>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</si>
  <si>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</si>
  <si>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</si>
  <si>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</si>
  <si>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</si>
  <si>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</si>
  <si>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</si>
  <si>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</si>
  <si>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</si>
  <si>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</si>
  <si>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</si>
  <si>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</si>
  <si>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</si>
  <si>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</si>
  <si>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</si>
  <si>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</si>
  <si>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</si>
  <si>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</si>
  <si>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</si>
  <si>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</si>
  <si>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</si>
  <si>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</si>
  <si>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</si>
  <si>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</si>
  <si>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</si>
  <si>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</si>
  <si>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</si>
  <si>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</si>
  <si>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</si>
  <si>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</si>
  <si>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</si>
  <si>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</si>
  <si>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</si>
  <si>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</si>
  <si>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</si>
  <si>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</si>
  <si>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</si>
  <si>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</si>
  <si>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</si>
  <si>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</si>
  <si>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</si>
  <si>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</si>
  <si>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</si>
  <si>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</si>
  <si>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</si>
  <si>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</si>
  <si>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</si>
  <si>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</si>
  <si>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</si>
  <si>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</si>
  <si>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</si>
  <si>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</si>
  <si>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</si>
  <si>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</si>
  <si>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</si>
  <si>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</si>
  <si>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</si>
  <si>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</si>
  <si>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</si>
  <si>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</si>
  <si>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</si>
  <si>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</si>
  <si>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</si>
  <si>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</si>
  <si>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</si>
  <si>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</si>
  <si>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</si>
  <si>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</si>
  <si>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</si>
  <si>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</si>
  <si>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</si>
  <si>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</si>
  <si>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</si>
  <si>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</si>
  <si>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</si>
  <si>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</si>
  <si>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</si>
  <si>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</si>
  <si>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</si>
  <si>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</si>
  <si>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</si>
  <si>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</si>
  <si>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</si>
  <si>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</si>
  <si>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</si>
  <si>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</si>
  <si>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</si>
  <si>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</si>
  <si>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</si>
  <si>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</si>
  <si>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</si>
  <si>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</si>
  <si>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</si>
  <si>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</si>
  <si>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</si>
  <si>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</si>
  <si>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</si>
  <si>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</si>
  <si>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</si>
  <si>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</si>
  <si>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</si>
  <si>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</si>
  <si>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</si>
  <si>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</si>
  <si>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</si>
  <si>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</si>
  <si>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</si>
  <si>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</si>
  <si>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</si>
  <si>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</si>
  <si>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</si>
  <si>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</si>
  <si>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</si>
  <si>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</si>
  <si>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</si>
  <si>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</si>
  <si>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</si>
  <si>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</si>
  <si>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</si>
  <si>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</si>
  <si>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</si>
  <si>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</si>
  <si>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</si>
  <si>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</si>
  <si>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</si>
  <si>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</si>
  <si>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</si>
  <si>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</si>
  <si>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</si>
  <si>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</si>
  <si>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</si>
  <si>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</si>
  <si>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</si>
  <si>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</si>
  <si>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</si>
  <si>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</si>
  <si>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</si>
  <si>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</si>
  <si>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</si>
  <si>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</si>
  <si>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</si>
  <si>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</si>
  <si>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</si>
  <si>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</si>
  <si>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</si>
  <si>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</si>
  <si>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</si>
  <si>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</si>
  <si>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</si>
  <si>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</si>
  <si>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</si>
  <si>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</si>
  <si>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</si>
  <si>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</si>
  <si>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</si>
  <si>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</si>
  <si>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</si>
  <si>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</si>
  <si>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</si>
  <si>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</si>
  <si>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</si>
  <si>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</si>
  <si>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</si>
  <si>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</si>
  <si>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</si>
  <si>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</si>
  <si>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</si>
  <si>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</si>
  <si>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</si>
  <si>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</si>
  <si>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</si>
  <si>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</si>
  <si>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</si>
  <si>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</si>
  <si>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</si>
  <si>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</si>
  <si>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</si>
  <si>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</si>
  <si>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</si>
  <si>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</si>
  <si>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</si>
  <si>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</si>
  <si>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</si>
  <si>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</si>
  <si>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</si>
  <si>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</si>
  <si>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</si>
  <si>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</si>
  <si>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</si>
  <si>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</si>
  <si>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</si>
  <si>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</si>
  <si>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</si>
  <si>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</si>
  <si>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</si>
  <si>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</si>
  <si>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</si>
  <si>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</si>
  <si>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</si>
  <si>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</si>
  <si>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</si>
  <si>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</si>
  <si>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</si>
  <si>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</si>
  <si>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</si>
  <si>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</si>
  <si>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</si>
  <si>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</si>
  <si>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</si>
  <si>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</si>
  <si>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</si>
  <si>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</si>
  <si>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</si>
  <si>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</si>
  <si>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</si>
  <si>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</si>
  <si>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</si>
  <si>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</si>
  <si>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</si>
  <si>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</si>
  <si>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</si>
  <si>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</si>
  <si>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</si>
  <si>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</si>
  <si>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</si>
  <si>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</si>
  <si>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</si>
  <si>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</si>
  <si>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</si>
  <si>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</si>
  <si>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</si>
  <si>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</si>
  <si>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</si>
  <si>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</si>
  <si>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</si>
  <si>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</si>
  <si>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</si>
  <si>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</si>
  <si>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</si>
  <si>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</si>
  <si>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</si>
  <si>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</si>
  <si>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</si>
  <si>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</si>
  <si>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</si>
  <si>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</si>
  <si>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</si>
  <si>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</si>
  <si>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</si>
  <si>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</si>
  <si>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</si>
  <si>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</si>
  <si>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</si>
  <si>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</si>
  <si>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</si>
  <si>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</si>
  <si>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</si>
  <si>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</si>
  <si>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</si>
  <si>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</si>
  <si>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</si>
  <si>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</si>
  <si>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</si>
  <si>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</si>
  <si>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</si>
  <si>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</si>
  <si>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</si>
  <si>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</si>
  <si>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</si>
  <si>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</si>
  <si>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</si>
  <si>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</si>
  <si>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</si>
  <si>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</si>
  <si>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</si>
  <si>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</si>
  <si>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</si>
  <si>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</si>
  <si>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</si>
  <si>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</si>
  <si>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</si>
  <si>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</si>
  <si>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</si>
  <si>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</si>
  <si>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</si>
  <si>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</si>
  <si>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</si>
  <si>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</si>
  <si>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</si>
  <si>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</si>
  <si>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</si>
  <si>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</si>
  <si>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</si>
  <si>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</si>
  <si>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</si>
  <si>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</si>
  <si>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</si>
  <si>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</si>
  <si>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</si>
  <si>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</si>
  <si>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</si>
  <si>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</si>
  <si>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</si>
  <si>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</si>
  <si>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</si>
  <si>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</si>
  <si>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</si>
  <si>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</si>
  <si>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</si>
  <si>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</si>
  <si>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</si>
  <si>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</si>
  <si>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</si>
  <si>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</si>
  <si>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</si>
  <si>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</si>
  <si>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</si>
  <si>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</si>
  <si>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</si>
  <si>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</si>
  <si>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</si>
  <si>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</si>
  <si>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</si>
  <si>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</si>
  <si>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</si>
  <si>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</si>
  <si>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</si>
  <si>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</si>
  <si>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</si>
  <si>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</si>
  <si>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</si>
  <si>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</si>
  <si>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</si>
  <si>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</si>
  <si>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</si>
  <si>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</si>
  <si>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</si>
  <si>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</si>
  <si>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</si>
  <si>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</si>
  <si>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</si>
  <si>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</si>
  <si>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</si>
  <si>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</si>
  <si>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</si>
  <si>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</si>
  <si>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</si>
  <si>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</si>
  <si>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</si>
  <si>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</si>
  <si>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</si>
  <si>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</si>
  <si>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</si>
  <si>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</si>
  <si>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</si>
  <si>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</si>
  <si>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</si>
  <si>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</si>
  <si>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</si>
  <si>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</si>
  <si>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</si>
  <si>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</si>
  <si>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</si>
  <si>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</si>
  <si>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</si>
  <si>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</si>
  <si>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</si>
  <si>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</si>
  <si>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</si>
  <si>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</si>
  <si>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</si>
  <si>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</si>
  <si>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</si>
  <si>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</si>
  <si>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</si>
  <si>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</si>
  <si>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</si>
  <si>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</si>
  <si>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</si>
  <si>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</si>
  <si>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</si>
  <si>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</si>
  <si>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</si>
  <si>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</si>
  <si>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</si>
  <si>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</si>
  <si>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</si>
  <si>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</si>
  <si>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</si>
  <si>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</si>
  <si>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</si>
  <si>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</si>
  <si>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</si>
  <si>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</si>
  <si>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</si>
  <si>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</si>
  <si>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</si>
  <si>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</si>
  <si>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</si>
  <si>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</si>
  <si>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</si>
  <si>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</si>
  <si>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</si>
  <si>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</si>
  <si>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</si>
  <si>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</si>
  <si>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</si>
  <si>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</si>
  <si>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</si>
  <si>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</si>
  <si>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</si>
  <si>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</si>
  <si>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</si>
  <si>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</si>
  <si>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</si>
  <si>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</si>
  <si>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</si>
  <si>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</si>
  <si>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</si>
  <si>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</si>
  <si>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</si>
  <si>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</si>
  <si>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</si>
  <si>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</si>
  <si>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</si>
  <si>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</si>
  <si>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</si>
  <si>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</si>
  <si>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</si>
  <si>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</si>
  <si>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</si>
  <si>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</si>
  <si>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</si>
  <si>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</si>
  <si>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</si>
  <si>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</si>
  <si>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</si>
  <si>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</si>
  <si>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</si>
  <si>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</si>
  <si>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</si>
  <si>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</si>
  <si>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</si>
  <si>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</si>
  <si>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</si>
  <si>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</si>
  <si>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</si>
  <si>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</si>
  <si>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</si>
  <si>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</si>
  <si>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</si>
  <si>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</si>
  <si>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</si>
  <si>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</si>
  <si>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</si>
  <si>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</si>
  <si>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</si>
  <si>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</si>
  <si>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</si>
  <si>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</si>
  <si>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</si>
  <si>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</si>
  <si>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</si>
  <si>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</si>
  <si>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</si>
  <si>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</si>
  <si>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</si>
  <si>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</si>
  <si>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</si>
  <si>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</si>
  <si>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</si>
  <si>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</si>
  <si>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</si>
  <si>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</si>
  <si>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</si>
  <si>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</si>
  <si>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</si>
  <si>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</si>
  <si>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</si>
  <si>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</si>
  <si>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</si>
  <si>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</si>
  <si>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</si>
  <si>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</si>
  <si>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</si>
  <si>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</si>
  <si>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</si>
  <si>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</si>
  <si>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</si>
  <si>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</si>
  <si>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</si>
  <si>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</si>
  <si>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</si>
  <si>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</si>
  <si>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</si>
  <si>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</si>
  <si>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</si>
  <si>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</si>
  <si>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</si>
  <si>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</si>
  <si>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</si>
  <si>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</si>
  <si>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</si>
  <si>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</si>
  <si>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</si>
  <si>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</si>
  <si>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</si>
  <si>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</si>
  <si>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</si>
  <si>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</si>
  <si>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</si>
  <si>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</si>
  <si>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</si>
  <si>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</si>
  <si>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</si>
  <si>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</si>
  <si>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</si>
  <si>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</si>
  <si>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</si>
  <si>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</si>
  <si>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</si>
  <si>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</si>
  <si>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</si>
  <si>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</si>
  <si>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</si>
  <si>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</si>
  <si>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</si>
  <si>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</si>
  <si>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</si>
  <si>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</si>
  <si>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</si>
  <si>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</si>
  <si>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</si>
  <si>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</si>
  <si>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</si>
  <si>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</si>
  <si>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</si>
  <si>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</si>
  <si>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</si>
  <si>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</si>
  <si>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</si>
  <si>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</si>
  <si>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</si>
  <si>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</si>
  <si>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</si>
  <si>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</si>
  <si>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</si>
  <si>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</si>
  <si>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</si>
  <si>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</si>
  <si>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</si>
  <si>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</si>
  <si>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</si>
  <si>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</si>
  <si>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</si>
  <si>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</si>
  <si>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</si>
  <si>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</si>
  <si>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</si>
  <si>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</si>
  <si>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</si>
  <si>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</si>
  <si>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</si>
  <si>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</si>
  <si>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</si>
  <si>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</si>
  <si>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</si>
  <si>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</si>
  <si>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</si>
  <si>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</si>
  <si>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</si>
  <si>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</si>
  <si>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</si>
  <si>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</si>
  <si>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</si>
  <si>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</si>
  <si>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</si>
  <si>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</si>
  <si>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</si>
  <si>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</si>
  <si>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</si>
  <si>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</si>
  <si>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</si>
  <si>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</si>
  <si>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</si>
  <si>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</si>
  <si>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</si>
  <si>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</si>
  <si>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</si>
  <si>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</si>
  <si>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</si>
  <si>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</si>
  <si>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</si>
  <si>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</si>
  <si>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</si>
  <si>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</si>
  <si>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</si>
  <si>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</si>
  <si>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</si>
  <si>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</si>
  <si>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</si>
  <si>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</si>
  <si>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</si>
  <si>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</si>
  <si>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</si>
  <si>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</si>
  <si>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</si>
  <si>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</si>
  <si>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</si>
  <si>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</si>
  <si>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</si>
  <si>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</si>
  <si>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</si>
  <si>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</si>
  <si>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</si>
  <si>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</si>
  <si>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</si>
  <si>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</si>
  <si>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</si>
  <si>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</si>
  <si>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</si>
  <si>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</si>
  <si>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</si>
  <si>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</si>
  <si>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</si>
  <si>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</si>
  <si>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</si>
  <si>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</si>
  <si>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</si>
  <si>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</si>
  <si>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</si>
  <si>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</si>
  <si>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</si>
  <si>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</si>
  <si>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</si>
  <si>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</si>
  <si>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</si>
  <si>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</si>
  <si>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</si>
  <si>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</si>
  <si>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</si>
  <si>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</si>
  <si>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</si>
  <si>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</si>
  <si>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</si>
  <si>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</si>
  <si>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</si>
  <si>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</si>
  <si>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</si>
  <si>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</si>
  <si>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</si>
  <si>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</si>
  <si>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</si>
  <si>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</si>
  <si>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</si>
  <si>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</si>
  <si>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</si>
  <si>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</si>
  <si>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</si>
  <si>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</si>
  <si>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</si>
  <si>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</si>
  <si>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</si>
  <si>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</si>
  <si>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</si>
  <si>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</si>
  <si>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</si>
  <si>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</si>
  <si>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</si>
  <si>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</si>
  <si>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</si>
  <si>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</si>
  <si>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</si>
  <si>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</si>
  <si>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</si>
  <si>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</si>
  <si>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</si>
  <si>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</si>
  <si>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</si>
  <si>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</si>
  <si>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</si>
  <si>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</si>
  <si>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</si>
  <si>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</si>
  <si>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</si>
  <si>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</si>
  <si>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</si>
  <si>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</si>
  <si>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</si>
  <si>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</si>
  <si>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</si>
  <si>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</si>
  <si>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</si>
  <si>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</si>
  <si>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</si>
  <si>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</si>
  <si>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</si>
  <si>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</si>
  <si>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</si>
  <si>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</si>
  <si>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</si>
  <si>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</si>
  <si>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</si>
  <si>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</si>
  <si>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</si>
  <si>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</si>
  <si>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</si>
  <si>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</si>
  <si>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</si>
  <si>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</si>
  <si>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</si>
  <si>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</si>
  <si>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</si>
  <si>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</si>
  <si>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</si>
  <si>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</si>
  <si>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</si>
  <si>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</si>
  <si>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</si>
  <si>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</si>
  <si>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</si>
  <si>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</si>
  <si>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</si>
  <si>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</si>
  <si>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</si>
  <si>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</si>
  <si>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</si>
  <si>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</si>
  <si>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</si>
  <si>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</si>
  <si>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</si>
  <si>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</si>
  <si>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</si>
  <si>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</si>
  <si>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</si>
  <si>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</si>
  <si>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</si>
  <si>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</si>
  <si>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</si>
  <si>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</si>
  <si>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</si>
  <si>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</si>
  <si>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</si>
  <si>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</si>
  <si>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</si>
  <si>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</si>
  <si>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</si>
  <si>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</si>
  <si>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</si>
  <si>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</si>
  <si>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</si>
  <si>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</si>
  <si>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</si>
  <si>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</si>
  <si>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</si>
  <si>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</si>
  <si>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</si>
  <si>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</si>
  <si>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</si>
  <si>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</si>
  <si>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</si>
  <si>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</si>
  <si>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</si>
  <si>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</si>
  <si>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</si>
  <si>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</si>
  <si>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</si>
  <si>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</si>
  <si>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</si>
  <si>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</si>
  <si>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</si>
  <si>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</si>
  <si>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</si>
  <si>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</si>
  <si>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</si>
  <si>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</si>
  <si>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</si>
  <si>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</si>
  <si>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</si>
  <si>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</si>
  <si>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</si>
  <si>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</si>
  <si>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</si>
  <si>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</si>
  <si>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</si>
  <si>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</si>
  <si>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</si>
  <si>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</si>
  <si>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</si>
  <si>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</si>
  <si>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</si>
  <si>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</si>
  <si>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</si>
  <si>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</si>
  <si>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</si>
  <si>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</si>
  <si>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</si>
  <si>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</si>
  <si>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</si>
  <si>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</si>
  <si>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</si>
  <si>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</si>
  <si>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</si>
  <si>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</si>
  <si>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</si>
  <si>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</si>
  <si>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</si>
  <si>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</si>
  <si>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</si>
  <si>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</si>
  <si>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</si>
  <si>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</si>
  <si>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</si>
  <si>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</si>
  <si>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</si>
  <si>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</si>
  <si>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</si>
  <si>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</si>
  <si>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</si>
  <si>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</si>
  <si>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</si>
  <si>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</si>
  <si>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</si>
  <si>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</si>
  <si>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</si>
  <si>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</si>
  <si>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</si>
  <si>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</si>
  <si>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</si>
  <si>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</si>
  <si>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</si>
  <si>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</si>
  <si>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</si>
  <si>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</si>
  <si>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</si>
  <si>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</si>
  <si>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</si>
  <si>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</si>
  <si>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</si>
  <si>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</si>
  <si>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</si>
  <si>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</si>
  <si>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</si>
  <si>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</si>
  <si>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</si>
  <si>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</si>
  <si>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</si>
  <si>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</si>
  <si>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</si>
  <si>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</si>
  <si>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</si>
  <si>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</si>
  <si>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</si>
  <si>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</si>
  <si>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</si>
  <si>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</si>
  <si>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</si>
  <si>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</si>
  <si>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</si>
  <si>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</si>
  <si>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</si>
  <si>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</si>
  <si>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</si>
  <si>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</si>
  <si>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</si>
  <si>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</si>
  <si>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</si>
  <si>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</si>
  <si>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</si>
  <si>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</si>
  <si>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</si>
  <si>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</si>
  <si>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</si>
  <si>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</si>
  <si>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</si>
  <si>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</si>
  <si>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</si>
  <si>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</si>
  <si>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</si>
  <si>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</si>
  <si>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</si>
  <si>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</si>
  <si>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</si>
  <si>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</si>
  <si>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</si>
  <si>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</si>
  <si>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</si>
  <si>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</si>
  <si>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</si>
  <si>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</si>
  <si>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</si>
  <si>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</si>
  <si>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</si>
  <si>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</si>
  <si>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</si>
  <si>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</si>
  <si>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</si>
  <si>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</si>
  <si>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</si>
  <si>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</si>
  <si>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</si>
  <si>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</si>
  <si>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</si>
  <si>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</si>
  <si>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</si>
  <si>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</si>
  <si>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</si>
  <si>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</si>
  <si>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</si>
  <si>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</si>
  <si>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</si>
  <si>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</si>
  <si>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</si>
  <si>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</si>
  <si>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</si>
  <si>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</si>
  <si>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</si>
  <si>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</si>
  <si>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</si>
  <si>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</si>
  <si>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</si>
  <si>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</si>
  <si>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</si>
  <si>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</si>
  <si>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</si>
  <si>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</si>
  <si>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</si>
  <si>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</si>
  <si>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</si>
  <si>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</si>
  <si>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</si>
  <si>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</si>
  <si>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</si>
  <si>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</si>
  <si>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</si>
  <si>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</si>
  <si>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</si>
  <si>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</si>
  <si>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</si>
  <si>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</si>
  <si>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</si>
  <si>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</si>
  <si>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</si>
  <si>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</si>
  <si>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</si>
  <si>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</si>
  <si>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</si>
  <si>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</si>
  <si>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</si>
  <si>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</si>
  <si>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</si>
  <si>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</si>
  <si>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</si>
  <si>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</si>
  <si>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</si>
  <si>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</si>
  <si>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</si>
  <si>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</si>
  <si>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</si>
  <si>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</si>
  <si>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</si>
  <si>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</si>
  <si>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</si>
  <si>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</si>
  <si>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</si>
  <si>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</si>
  <si>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</si>
  <si>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</si>
  <si>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</si>
  <si>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</si>
  <si>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</si>
  <si>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</si>
  <si>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</si>
  <si>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</si>
  <si>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</si>
  <si>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</si>
  <si>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</si>
  <si>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</si>
  <si>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</si>
  <si>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</si>
  <si>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</si>
  <si>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</si>
  <si>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</si>
  <si>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</si>
  <si>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</si>
  <si>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</si>
  <si>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</si>
  <si>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</si>
  <si>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</si>
  <si>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</si>
  <si>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</si>
  <si>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</si>
  <si>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</si>
  <si>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</si>
  <si>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</si>
  <si>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</si>
  <si>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</si>
  <si>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</si>
  <si>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</si>
  <si>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</si>
  <si>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</si>
  <si>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</si>
  <si>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</si>
  <si>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</si>
  <si>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</si>
  <si>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</si>
  <si>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</si>
  <si>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</si>
  <si>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</si>
  <si>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</si>
  <si>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</si>
  <si>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</si>
  <si>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</si>
  <si>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</si>
  <si>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</si>
  <si>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</si>
  <si>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</si>
  <si>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</si>
  <si>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</si>
  <si>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</si>
  <si>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</si>
  <si>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</si>
  <si>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</si>
  <si>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</si>
  <si>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</si>
  <si>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</si>
  <si>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</si>
  <si>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</si>
  <si>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</si>
  <si>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</si>
  <si>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</si>
  <si>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</si>
  <si>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</si>
  <si>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</si>
  <si>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</si>
  <si>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</si>
  <si>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</si>
  <si>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</si>
  <si>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</si>
  <si>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</si>
  <si>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</si>
  <si>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</si>
  <si>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</si>
  <si>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</si>
  <si>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</si>
  <si>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</si>
  <si>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</si>
  <si>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</si>
  <si>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</si>
  <si>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</si>
  <si>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</si>
  <si>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</si>
  <si>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</si>
  <si>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</si>
  <si>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</si>
  <si>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</si>
  <si>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</si>
  <si>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</si>
  <si>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</si>
  <si>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</si>
  <si>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</si>
  <si>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</si>
  <si>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</si>
  <si>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</si>
  <si>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</si>
  <si>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</si>
  <si>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</si>
  <si>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</si>
  <si>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</si>
  <si>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</si>
  <si>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</si>
  <si>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</si>
  <si>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</si>
  <si>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</si>
  <si>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</si>
  <si>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</si>
  <si>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</si>
  <si>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</si>
  <si>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</si>
  <si>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</si>
  <si>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</si>
  <si>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</si>
  <si>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</si>
  <si>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</si>
  <si>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</si>
  <si>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</si>
  <si>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</si>
  <si>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</si>
  <si>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</si>
  <si>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</si>
  <si>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</si>
  <si>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</si>
  <si>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</si>
  <si>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</si>
  <si>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</si>
  <si>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</si>
  <si>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</si>
  <si>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</si>
  <si>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</si>
  <si>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</si>
  <si>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</si>
  <si>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</si>
  <si>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</si>
  <si>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</si>
  <si>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</si>
  <si>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</si>
  <si>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</si>
  <si>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</si>
  <si>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</si>
  <si>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</si>
  <si>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</si>
  <si>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</si>
  <si>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</si>
  <si>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</si>
  <si>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</si>
  <si>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</si>
  <si>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</si>
  <si>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</si>
  <si>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</si>
  <si>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</si>
  <si>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</si>
  <si>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</si>
  <si>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</si>
  <si>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</si>
  <si>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</si>
  <si>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</si>
  <si>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</si>
  <si>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</si>
  <si>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</si>
  <si>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</si>
  <si>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</si>
  <si>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</si>
  <si>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</si>
  <si>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</si>
  <si>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</si>
  <si>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</si>
  <si>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</si>
  <si>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</si>
  <si>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</si>
  <si>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</si>
  <si>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</si>
  <si>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</si>
  <si>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</si>
  <si>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</si>
  <si>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</si>
  <si>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</si>
  <si>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</si>
  <si>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</si>
  <si>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</si>
  <si>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</si>
  <si>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</si>
  <si>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</si>
  <si>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</si>
  <si>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</si>
  <si>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</si>
  <si>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</si>
  <si>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</si>
  <si>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</si>
  <si>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</si>
  <si>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</si>
  <si>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</si>
  <si>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</si>
  <si>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</si>
  <si>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</si>
  <si>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</si>
  <si>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</si>
  <si>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</si>
  <si>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</si>
  <si>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</si>
  <si>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</si>
  <si>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</si>
  <si>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</si>
  <si>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</si>
  <si>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</si>
  <si>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</si>
  <si>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</si>
  <si>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</si>
  <si>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</si>
  <si>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</si>
  <si>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</si>
  <si>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</si>
  <si>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</si>
  <si>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</si>
  <si>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</si>
  <si>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</si>
  <si>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</si>
  <si>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</si>
  <si>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</si>
  <si>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</si>
  <si>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</si>
  <si>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</si>
  <si>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</si>
  <si>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</si>
  <si>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</si>
  <si>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</si>
  <si>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</si>
  <si>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</si>
  <si>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</si>
  <si>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</si>
  <si>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</si>
  <si>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</si>
  <si>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</si>
  <si>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</si>
  <si>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</si>
  <si>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</si>
  <si>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</si>
  <si>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</si>
  <si>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</si>
  <si>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</si>
  <si>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</si>
  <si>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</si>
  <si>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</si>
  <si>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</si>
  <si>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</si>
  <si>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</si>
  <si>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</si>
  <si>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</si>
  <si>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</si>
  <si>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</si>
  <si>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</si>
  <si>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</si>
  <si>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</si>
  <si>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</si>
  <si>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</si>
  <si>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</si>
  <si>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</si>
  <si>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</si>
  <si>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</si>
  <si>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</si>
  <si>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</si>
  <si>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</si>
  <si>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</si>
  <si>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</si>
  <si>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</si>
  <si>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</si>
  <si>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</si>
  <si>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</si>
  <si>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</si>
  <si>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</si>
  <si>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</si>
  <si>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</si>
  <si>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</si>
  <si>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</si>
  <si>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</si>
  <si>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</si>
  <si>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</si>
  <si>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</si>
  <si>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</si>
  <si>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</si>
  <si>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</si>
  <si>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</si>
  <si>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</si>
  <si>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</si>
  <si>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</si>
  <si>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</si>
  <si>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</si>
  <si>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</si>
  <si>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</si>
  <si>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</si>
  <si>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</si>
  <si>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</si>
  <si>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</si>
  <si>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</si>
  <si>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</si>
  <si>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</si>
  <si>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</si>
  <si>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</si>
  <si>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</si>
  <si>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</si>
  <si>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</si>
  <si>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</si>
  <si>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</si>
  <si>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</si>
  <si>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</si>
  <si>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</si>
  <si>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</si>
  <si>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</si>
  <si>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</si>
  <si>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</si>
  <si>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</si>
  <si>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</si>
  <si>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</si>
  <si>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</si>
  <si>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</si>
  <si>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</si>
  <si>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</si>
  <si>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</si>
  <si>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</si>
  <si>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</si>
  <si>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</si>
  <si>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</si>
  <si>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</si>
  <si>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</si>
  <si>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</si>
  <si>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</si>
  <si>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</si>
  <si>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</si>
  <si>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</si>
  <si>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</si>
  <si>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</si>
  <si>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</si>
  <si>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</si>
  <si>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</si>
  <si>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</si>
  <si>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</si>
  <si>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</si>
  <si>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</si>
  <si>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</si>
  <si>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</si>
  <si>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</si>
  <si>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</si>
  <si>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</si>
  <si>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</si>
  <si>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</si>
  <si>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</si>
  <si>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</si>
  <si>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</si>
  <si>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</si>
  <si>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</si>
  <si>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</si>
  <si>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</si>
  <si>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</si>
  <si>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</si>
  <si>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</si>
  <si>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</si>
  <si>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</si>
  <si>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</si>
  <si>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</si>
  <si>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</si>
  <si>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</si>
  <si>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</si>
  <si>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</si>
  <si>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</si>
  <si>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</si>
  <si>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</si>
  <si>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</si>
  <si>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</si>
  <si>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</si>
  <si>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</si>
  <si>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</si>
  <si>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</si>
  <si>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</si>
  <si>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</si>
  <si>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</si>
  <si>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</si>
  <si>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</si>
  <si>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</si>
  <si>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</si>
  <si>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</si>
  <si>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</si>
  <si>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</si>
  <si>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</si>
  <si>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</si>
  <si>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</si>
  <si>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</si>
  <si>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</si>
  <si>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</si>
  <si>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</si>
  <si>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</si>
  <si>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</si>
  <si>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</si>
  <si>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</si>
  <si>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</si>
  <si>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</si>
  <si>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</si>
  <si>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</si>
  <si>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</si>
  <si>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</si>
  <si>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</si>
  <si>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</si>
  <si>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</si>
  <si>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</si>
  <si>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</si>
  <si>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</si>
  <si>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</si>
  <si>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</si>
  <si>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</si>
  <si>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</si>
  <si>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</si>
  <si>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</si>
  <si>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</si>
  <si>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</si>
  <si>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</si>
  <si>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</si>
  <si>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</si>
  <si>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</si>
  <si>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</si>
  <si>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</si>
  <si>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</si>
  <si>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</si>
  <si>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</si>
  <si>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</si>
  <si>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</si>
  <si>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</si>
  <si>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</si>
  <si>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</si>
  <si>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</si>
  <si>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</si>
  <si>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</si>
  <si>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</si>
  <si>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</si>
  <si>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</si>
  <si>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</si>
  <si>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</si>
  <si>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</si>
  <si>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</si>
  <si>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</si>
  <si>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</si>
  <si>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</si>
  <si>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</si>
  <si>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</si>
  <si>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</si>
  <si>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</si>
  <si>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</si>
  <si>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</si>
  <si>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</si>
  <si>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</si>
  <si>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</si>
  <si>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</si>
  <si>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</si>
  <si>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</si>
  <si>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</si>
  <si>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</si>
  <si>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</si>
  <si>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</si>
  <si>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</si>
  <si>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</si>
  <si>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</si>
  <si>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</si>
  <si>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</si>
  <si>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</si>
  <si>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</si>
  <si>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</si>
  <si>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</si>
  <si>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</si>
  <si>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</si>
  <si>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</si>
  <si>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</si>
  <si>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</si>
  <si>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</si>
  <si>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</si>
  <si>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</si>
  <si>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</si>
  <si>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</si>
  <si>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</si>
  <si>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</si>
  <si>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</si>
  <si>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</si>
  <si>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</si>
  <si>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</si>
  <si>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</si>
  <si>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</si>
  <si>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</si>
  <si>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</si>
  <si>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</si>
  <si>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</si>
  <si>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</si>
  <si>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</si>
  <si>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</si>
  <si>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</si>
  <si>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</si>
  <si>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</si>
  <si>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</si>
  <si>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</si>
  <si>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</si>
  <si>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</si>
  <si>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</si>
  <si>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</si>
  <si>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</si>
  <si>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</si>
  <si>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</si>
  <si>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</si>
  <si>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</si>
  <si>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</si>
  <si>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</si>
  <si>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</si>
  <si>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</si>
  <si>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</si>
  <si>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</si>
  <si>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</si>
  <si>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</si>
  <si>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</si>
  <si>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</si>
  <si>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</si>
  <si>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</si>
  <si>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</si>
  <si>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</si>
  <si>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</si>
  <si>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</si>
  <si>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</si>
  <si>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</si>
  <si>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</si>
  <si>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</si>
  <si>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</si>
  <si>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</si>
  <si>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</si>
  <si>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</si>
  <si>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</si>
  <si>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</si>
  <si>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</si>
  <si>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</si>
  <si>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</si>
  <si>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</si>
  <si>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</si>
  <si>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</si>
  <si>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</si>
  <si>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</si>
  <si>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</si>
  <si>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</si>
  <si>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</si>
  <si>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</si>
  <si>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</si>
  <si>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</si>
  <si>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</si>
  <si>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</si>
  <si>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</si>
  <si>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</si>
  <si>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</si>
  <si>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</si>
  <si>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</si>
  <si>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</si>
  <si>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</si>
  <si>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</si>
  <si>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</si>
  <si>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</si>
  <si>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</si>
  <si>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</si>
  <si>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</si>
  <si>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</si>
  <si>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</si>
  <si>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</si>
  <si>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</si>
  <si>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</si>
  <si>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</si>
  <si>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</si>
  <si>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</si>
  <si>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</si>
  <si>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</si>
  <si>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</si>
  <si>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</si>
  <si>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</si>
  <si>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</si>
  <si>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</si>
  <si>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</si>
  <si>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</si>
  <si>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</si>
  <si>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</si>
  <si>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</si>
  <si>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</si>
  <si>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</si>
  <si>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</si>
  <si>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</si>
  <si>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</si>
  <si>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</si>
  <si>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</si>
  <si>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</si>
  <si>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</si>
  <si>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</si>
  <si>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</si>
  <si>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</si>
  <si>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</si>
  <si>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</si>
  <si>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</si>
  <si>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</si>
  <si>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</si>
  <si>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</si>
  <si>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</si>
  <si>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</si>
  <si>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</si>
  <si>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</si>
  <si>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</si>
  <si>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</si>
  <si>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</si>
  <si>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</si>
  <si>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</si>
  <si>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</si>
  <si>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</si>
  <si>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</si>
  <si>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</si>
  <si>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</si>
  <si>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</si>
  <si>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</si>
  <si>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</si>
  <si>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</si>
  <si>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</si>
  <si>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</si>
  <si>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</si>
  <si>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</si>
  <si>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</si>
  <si>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</si>
  <si>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</si>
  <si>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</si>
  <si>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</si>
  <si>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</si>
  <si>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</si>
  <si>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</si>
  <si>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</si>
  <si>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</si>
  <si>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</si>
  <si>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</si>
  <si>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</si>
  <si>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</si>
  <si>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</si>
  <si>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</si>
  <si>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</si>
  <si>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</si>
  <si>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</si>
  <si>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</si>
  <si>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</si>
  <si>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</si>
  <si>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</si>
  <si>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</si>
  <si>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</si>
  <si>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</si>
  <si>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</si>
  <si>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</si>
  <si>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</si>
  <si>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</si>
  <si>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</si>
  <si>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</si>
  <si>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</si>
  <si>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</si>
  <si>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</si>
  <si>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</si>
  <si>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</si>
  <si>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</si>
  <si>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</si>
  <si>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</si>
  <si>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</si>
  <si>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</si>
  <si>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</si>
  <si>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</si>
  <si>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</si>
  <si>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</si>
  <si>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</si>
  <si>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</si>
  <si>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</si>
  <si>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</si>
  <si>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</si>
  <si>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</si>
  <si>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</si>
  <si>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</si>
  <si>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</si>
  <si>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</si>
  <si>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</si>
  <si>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</si>
  <si>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</si>
  <si>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</si>
  <si>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</si>
  <si>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</si>
  <si>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</si>
  <si>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</si>
  <si>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</si>
  <si>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</si>
  <si>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</si>
  <si>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</si>
  <si>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</si>
  <si>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</si>
  <si>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</si>
  <si>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</si>
  <si>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</si>
  <si>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</si>
  <si>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</si>
  <si>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</si>
  <si>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</si>
  <si>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</si>
  <si>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</si>
  <si>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</si>
  <si>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</si>
  <si>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</si>
  <si>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</si>
  <si>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</si>
  <si>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</si>
  <si>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</si>
  <si>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</si>
  <si>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</si>
  <si>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</si>
  <si>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</si>
  <si>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</si>
  <si>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</si>
  <si>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</si>
  <si>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</si>
  <si>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</si>
  <si>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</si>
  <si>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</si>
  <si>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</si>
  <si>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</si>
  <si>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</si>
  <si>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</si>
  <si>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</si>
  <si>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</si>
  <si>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</si>
  <si>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</si>
  <si>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</si>
  <si>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</si>
  <si>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</si>
  <si>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</si>
  <si>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</si>
  <si>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</si>
  <si>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</si>
  <si>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</si>
  <si>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</si>
  <si>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</si>
  <si>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</si>
  <si>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</si>
  <si>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</si>
  <si>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</si>
  <si>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</si>
  <si>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</si>
  <si>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</si>
  <si>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</si>
  <si>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</si>
  <si>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</si>
  <si>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</si>
  <si>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</si>
  <si>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</si>
  <si>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</si>
  <si>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</si>
  <si>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</si>
  <si>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</si>
  <si>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</si>
  <si>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</si>
  <si>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</si>
  <si>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</si>
  <si>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</si>
  <si>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</si>
  <si>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</si>
  <si>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</si>
  <si>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</si>
  <si>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</si>
  <si>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</si>
  <si>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</si>
  <si>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</si>
  <si>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</si>
  <si>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</si>
  <si>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</si>
  <si>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</si>
  <si>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</si>
  <si>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</si>
  <si>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</si>
  <si>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</si>
  <si>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</si>
  <si>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</si>
  <si>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</si>
  <si>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</si>
  <si>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</si>
  <si>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</si>
  <si>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</si>
  <si>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</si>
  <si>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</si>
  <si>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</si>
  <si>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</si>
  <si>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</si>
  <si>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</si>
  <si>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</si>
  <si>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</si>
  <si>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</si>
  <si>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</si>
  <si>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</si>
  <si>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</si>
  <si>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</si>
  <si>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</si>
  <si>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</si>
  <si>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</si>
  <si>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</si>
  <si>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</si>
  <si>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</si>
  <si>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</si>
  <si>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</si>
  <si>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</si>
  <si>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</si>
  <si>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</si>
  <si>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</si>
  <si>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</si>
  <si>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</si>
  <si>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</si>
  <si>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</si>
  <si>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</si>
  <si>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</si>
  <si>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</si>
  <si>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</si>
  <si>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</si>
  <si>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</si>
  <si>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</si>
  <si>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</si>
  <si>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</si>
  <si>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</si>
  <si>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</si>
  <si>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</si>
  <si>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</si>
  <si>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</si>
  <si>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</si>
  <si>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</si>
  <si>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</si>
  <si>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</si>
  <si>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</si>
  <si>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</si>
  <si>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</si>
  <si>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</si>
  <si>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</si>
  <si>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</si>
  <si>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</si>
  <si>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</si>
  <si>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</si>
  <si>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</si>
  <si>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</si>
  <si>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</si>
  <si>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</si>
  <si>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</si>
  <si>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</si>
  <si>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</si>
  <si>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</si>
  <si>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</si>
  <si>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</si>
  <si>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</si>
  <si>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</si>
  <si>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</si>
  <si>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</si>
  <si>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</si>
  <si>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</si>
  <si>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</si>
  <si>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</si>
  <si>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</si>
  <si>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</si>
  <si>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</si>
  <si>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</si>
  <si>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</si>
  <si>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</si>
  <si>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</si>
  <si>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</si>
  <si>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</si>
  <si>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</si>
  <si>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</si>
  <si>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</si>
  <si>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</si>
  <si>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</si>
  <si>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</si>
  <si>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</si>
  <si>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</si>
  <si>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</si>
  <si>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</si>
  <si>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</si>
  <si>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</si>
  <si>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</si>
  <si>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</si>
  <si>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</si>
  <si>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</si>
  <si>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</si>
  <si>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</si>
  <si>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</si>
  <si>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</si>
  <si>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</si>
  <si>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</si>
  <si>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</si>
  <si>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</si>
  <si>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</si>
  <si>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</si>
  <si>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</si>
  <si>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</si>
  <si>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</si>
  <si>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</si>
  <si>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</si>
  <si>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</si>
  <si>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</si>
  <si>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</si>
  <si>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</si>
  <si>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</si>
  <si>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</si>
  <si>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</si>
  <si>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</si>
  <si>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</si>
  <si>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</si>
  <si>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</si>
  <si>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</si>
  <si>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</si>
  <si>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</si>
  <si>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</si>
  <si>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</si>
  <si>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</si>
  <si>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</si>
  <si>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</si>
  <si>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</si>
  <si>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</si>
  <si>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</si>
  <si>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</si>
  <si>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</si>
  <si>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</si>
  <si>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</si>
  <si>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</si>
  <si>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</si>
  <si>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</si>
  <si>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</si>
  <si>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</si>
  <si>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</si>
  <si>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</si>
  <si>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</si>
  <si>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</si>
  <si>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</si>
  <si>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</si>
  <si>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</si>
  <si>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</si>
  <si>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</si>
  <si>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</si>
  <si>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</si>
  <si>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</si>
  <si>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</si>
  <si>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</si>
  <si>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</si>
  <si>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</si>
  <si>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</si>
  <si>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</si>
  <si>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</si>
  <si>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</si>
  <si>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</si>
  <si>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</si>
  <si>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</si>
  <si>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</si>
  <si>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</si>
  <si>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</si>
  <si>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</si>
  <si>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</si>
  <si>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</si>
  <si>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</si>
  <si>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</si>
  <si>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</si>
  <si>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</si>
  <si>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</si>
  <si>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</si>
  <si>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</si>
  <si>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</si>
  <si>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</si>
  <si>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</si>
  <si>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</si>
  <si>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</si>
  <si>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</si>
  <si>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</si>
  <si>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</si>
  <si>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</si>
  <si>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</si>
  <si>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</si>
  <si>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</si>
  <si>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</si>
  <si>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</si>
  <si>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</si>
  <si>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</si>
  <si>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</si>
  <si>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</si>
  <si>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</si>
  <si>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</si>
  <si>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</si>
  <si>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</si>
  <si>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</si>
  <si>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</si>
  <si>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</si>
  <si>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</si>
  <si>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</si>
  <si>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</si>
  <si>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</si>
  <si>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</si>
  <si>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</si>
  <si>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</si>
  <si>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</si>
  <si>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</si>
  <si>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</si>
  <si>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</si>
  <si>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</si>
  <si>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</si>
  <si>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</si>
  <si>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</si>
  <si>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</si>
  <si>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</si>
  <si>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</si>
  <si>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</si>
  <si>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</si>
  <si>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</si>
  <si>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</si>
  <si>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</si>
  <si>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</si>
  <si>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</si>
  <si>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</si>
  <si>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</si>
  <si>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</si>
  <si>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</si>
  <si>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</si>
  <si>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</si>
  <si>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</si>
  <si>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</si>
  <si>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</si>
  <si>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</si>
  <si>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</si>
  <si>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</si>
  <si>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</si>
  <si>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</si>
  <si>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</si>
  <si>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</si>
  <si>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</si>
  <si>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</si>
  <si>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</si>
  <si>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</si>
  <si>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</si>
  <si>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</si>
  <si>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</si>
  <si>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</si>
  <si>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</si>
  <si>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</si>
  <si>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</si>
  <si>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</si>
  <si>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</si>
  <si>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</si>
  <si>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</si>
  <si>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</si>
  <si>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</si>
  <si>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</si>
  <si>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</si>
  <si>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</si>
  <si>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</si>
  <si>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</si>
  <si>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</si>
  <si>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</si>
  <si>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</si>
  <si>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</si>
  <si>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</si>
  <si>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</si>
  <si>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</si>
  <si>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</si>
  <si>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</si>
  <si>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</si>
  <si>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</si>
  <si>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</si>
  <si>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</si>
  <si>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</si>
  <si>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</si>
  <si>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</si>
  <si>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</si>
  <si>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</si>
  <si>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</si>
  <si>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</si>
  <si>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</si>
  <si>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</si>
  <si>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</si>
  <si>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</si>
  <si>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</si>
  <si>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</si>
  <si>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</si>
  <si>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</si>
  <si>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</si>
  <si>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</si>
  <si>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</si>
  <si>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</si>
  <si>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</si>
  <si>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</si>
  <si>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</si>
  <si>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</si>
  <si>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</si>
  <si>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</si>
  <si>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</si>
  <si>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</si>
  <si>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</si>
  <si>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</si>
  <si>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</si>
  <si>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</si>
  <si>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</si>
  <si>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</si>
  <si>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</si>
  <si>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</si>
  <si>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</si>
  <si>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</si>
  <si>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</si>
  <si>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</si>
  <si>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</si>
  <si>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</si>
  <si>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</si>
  <si>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</si>
  <si>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</si>
  <si>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</si>
  <si>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</si>
  <si>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</si>
  <si>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</si>
  <si>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</si>
  <si>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</si>
  <si>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</si>
  <si>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</si>
  <si>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</si>
  <si>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</si>
  <si>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</si>
  <si>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</si>
  <si>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</si>
  <si>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</si>
  <si>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</si>
  <si>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</si>
  <si>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</si>
  <si>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</si>
  <si>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</si>
  <si>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</si>
  <si>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</si>
  <si>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</si>
  <si>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</si>
  <si>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</si>
  <si>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</si>
  <si>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</si>
  <si>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</si>
  <si>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</si>
  <si>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</si>
  <si>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</si>
  <si>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</si>
  <si>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</si>
  <si>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</si>
  <si>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</si>
  <si>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</si>
  <si>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</si>
  <si>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</si>
  <si>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</si>
  <si>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</si>
  <si>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</si>
  <si>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</si>
  <si>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</si>
  <si>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</si>
  <si>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</si>
  <si>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</si>
  <si>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</si>
  <si>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</si>
  <si>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</si>
  <si>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</si>
  <si>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</si>
  <si>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</si>
  <si>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</si>
  <si>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</si>
  <si>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</si>
  <si>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</si>
  <si>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</si>
  <si>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</si>
  <si>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</si>
  <si>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</si>
  <si>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</si>
  <si>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</si>
  <si>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</si>
  <si>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</si>
  <si>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</si>
  <si>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</si>
  <si>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</si>
  <si>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</si>
  <si>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</si>
  <si>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</si>
  <si>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</si>
  <si>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</si>
  <si>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</si>
  <si>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</si>
  <si>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</si>
  <si>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</si>
  <si>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</si>
  <si>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</si>
  <si>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</si>
  <si>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</si>
  <si>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</si>
  <si>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</si>
  <si>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</si>
  <si>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</si>
  <si>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</si>
  <si>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</si>
  <si>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</si>
  <si>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</si>
  <si>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</si>
  <si>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</si>
  <si>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</si>
  <si>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</si>
  <si>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</si>
  <si>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</si>
  <si>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</si>
  <si>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</si>
  <si>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</si>
  <si>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</si>
  <si>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</si>
  <si>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</si>
  <si>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</si>
  <si>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</si>
  <si>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</si>
  <si>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</si>
  <si>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</si>
  <si>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</si>
  <si>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</si>
  <si>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</si>
  <si>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</si>
  <si>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</si>
  <si>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</si>
  <si>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</si>
  <si>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</si>
  <si>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</si>
  <si>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</si>
  <si>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</si>
  <si>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</si>
  <si>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</si>
  <si>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</si>
  <si>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</si>
  <si>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</si>
  <si>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</si>
  <si>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</si>
  <si>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</si>
  <si>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</si>
  <si>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</si>
  <si>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</si>
  <si>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</si>
  <si>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</si>
  <si>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</si>
  <si>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</si>
  <si>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</si>
  <si>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</si>
  <si>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</si>
  <si>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</si>
  <si>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</si>
  <si>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</si>
  <si>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</si>
  <si>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</si>
  <si>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</si>
  <si>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</si>
  <si>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</si>
  <si>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</si>
  <si>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</si>
  <si>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</si>
  <si>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</si>
  <si>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</si>
  <si>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</si>
  <si>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</si>
  <si>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</si>
  <si>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</si>
  <si>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</si>
  <si>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</si>
  <si>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</si>
  <si>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</si>
  <si>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</si>
  <si>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</si>
  <si>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</si>
  <si>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</si>
  <si>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</si>
  <si>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</si>
  <si>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</si>
  <si>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</si>
  <si>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</si>
  <si>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</si>
  <si>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</si>
  <si>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</si>
  <si>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</si>
  <si>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</si>
  <si>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</si>
  <si>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</si>
  <si>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</si>
  <si>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</si>
  <si>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</si>
  <si>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</si>
  <si>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</si>
  <si>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</si>
  <si>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</si>
  <si>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</si>
  <si>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</si>
  <si>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</si>
  <si>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</si>
  <si>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</si>
  <si>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</si>
  <si>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</si>
  <si>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</si>
  <si>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</si>
  <si>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</si>
  <si>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</si>
  <si>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</si>
  <si>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</si>
  <si>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</si>
  <si>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</si>
  <si>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</si>
  <si>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</si>
  <si>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</si>
  <si>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</si>
  <si>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</si>
  <si>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</si>
  <si>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</si>
  <si>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</si>
  <si>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</si>
  <si>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</si>
  <si>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</si>
  <si>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</si>
  <si>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</si>
  <si>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</si>
  <si>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</si>
  <si>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</si>
  <si>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</si>
  <si>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</si>
  <si>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</si>
  <si>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</si>
  <si>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</si>
  <si>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</si>
  <si>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</si>
  <si>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</si>
  <si>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</si>
  <si>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</si>
  <si>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</si>
  <si>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</si>
  <si>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</si>
  <si>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</si>
  <si>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</si>
  <si>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</si>
  <si>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</si>
  <si>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</si>
  <si>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</si>
  <si>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</si>
  <si>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</si>
  <si>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</si>
  <si>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</si>
  <si>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</si>
  <si>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</si>
  <si>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</si>
  <si>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</si>
  <si>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</si>
  <si>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</si>
  <si>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</si>
  <si>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</si>
  <si>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</si>
  <si>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</si>
  <si>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</si>
  <si>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</si>
  <si>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</si>
  <si>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</si>
  <si>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</si>
  <si>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</si>
  <si>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</si>
  <si>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</si>
  <si>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</si>
  <si>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</si>
  <si>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</si>
  <si>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</si>
  <si>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</si>
  <si>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</si>
  <si>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</si>
  <si>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</si>
  <si>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</si>
  <si>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</si>
  <si>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</si>
  <si>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</si>
  <si>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</si>
  <si>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</si>
  <si>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</si>
  <si>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</si>
  <si>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</si>
  <si>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</si>
  <si>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</si>
  <si>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</si>
  <si>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</si>
  <si>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</si>
  <si>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</si>
  <si>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</si>
  <si>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</si>
  <si>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</si>
  <si>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</si>
  <si>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</si>
  <si>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</si>
  <si>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</si>
  <si>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</si>
  <si>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</si>
  <si>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</si>
  <si>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</si>
  <si>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</si>
  <si>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</si>
  <si>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</si>
  <si>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</si>
  <si>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</si>
  <si>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</si>
  <si>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</si>
  <si>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</si>
  <si>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</si>
  <si>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</si>
  <si>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</si>
  <si>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</si>
  <si>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</si>
  <si>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</si>
  <si>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</si>
  <si>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</si>
  <si>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</si>
  <si>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</si>
  <si>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</si>
  <si>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</si>
  <si>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</si>
  <si>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</si>
  <si>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</si>
  <si>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</si>
  <si>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</si>
  <si>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</si>
  <si>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</si>
  <si>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</si>
  <si>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</si>
  <si>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</si>
  <si>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</si>
  <si>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</si>
  <si>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</si>
  <si>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</si>
  <si>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</si>
  <si>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</si>
  <si>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</si>
  <si>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</si>
  <si>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</si>
  <si>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</si>
  <si>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</si>
  <si>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</si>
  <si>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</si>
  <si>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</si>
  <si>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</si>
  <si>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</si>
  <si>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</si>
  <si>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</si>
  <si>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</si>
  <si>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</si>
  <si>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</si>
  <si>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</si>
  <si>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</si>
  <si>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</si>
  <si>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</si>
  <si>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</si>
  <si>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</si>
  <si>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</si>
  <si>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</si>
  <si>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</si>
  <si>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</si>
  <si>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</si>
  <si>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</si>
  <si>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</si>
  <si>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</si>
  <si>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</si>
  <si>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</si>
  <si>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</si>
  <si>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</si>
  <si>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</si>
  <si>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</si>
  <si>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</si>
  <si>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</si>
  <si>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</si>
  <si>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</si>
  <si>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</si>
  <si>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</si>
  <si>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</si>
  <si>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</si>
  <si>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</si>
  <si>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</si>
  <si>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</si>
  <si>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</si>
  <si>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</si>
  <si>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</si>
  <si>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</si>
  <si>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</si>
  <si>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</si>
  <si>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</si>
  <si>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</si>
  <si>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</si>
  <si>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</si>
  <si>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</si>
  <si>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</si>
  <si>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</si>
  <si>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</si>
  <si>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</si>
  <si>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</si>
  <si>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</si>
  <si>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</si>
  <si>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</si>
  <si>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</si>
  <si>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</si>
  <si>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</si>
  <si>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</si>
  <si>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</si>
  <si>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</si>
  <si>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</si>
  <si>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</si>
  <si>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</si>
  <si>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</si>
  <si>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</si>
  <si>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</si>
  <si>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</si>
  <si>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</si>
  <si>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</si>
  <si>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</si>
  <si>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</si>
  <si>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</si>
  <si>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</si>
  <si>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</si>
  <si>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</si>
  <si>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</si>
  <si>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</si>
  <si>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</si>
  <si>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</si>
  <si>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</si>
  <si>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</si>
  <si>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</si>
  <si>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</si>
  <si>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</si>
  <si>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</si>
  <si>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</si>
  <si>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</si>
  <si>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</si>
  <si>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</si>
  <si>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</si>
  <si>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</si>
  <si>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</si>
  <si>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</si>
  <si>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</si>
  <si>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</si>
  <si>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</si>
  <si>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</si>
  <si>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</si>
  <si>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</si>
  <si>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</si>
  <si>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</si>
  <si>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</si>
  <si>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</si>
  <si>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</si>
  <si>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</si>
  <si>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</si>
  <si>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</si>
  <si>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</si>
  <si>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</si>
  <si>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</si>
  <si>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</si>
  <si>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</si>
  <si>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</si>
  <si>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</si>
  <si>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</si>
  <si>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</si>
  <si>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</si>
  <si>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</si>
  <si>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</si>
  <si>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</si>
  <si>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</si>
  <si>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</si>
  <si>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</si>
  <si>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</si>
  <si>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</si>
  <si>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</si>
  <si>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</si>
  <si>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</si>
  <si>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</si>
  <si>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</si>
  <si>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</si>
  <si>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</si>
  <si>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</si>
  <si>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</si>
  <si>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</si>
  <si>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</si>
  <si>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</si>
  <si>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</si>
  <si>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</si>
  <si>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</si>
  <si>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</si>
  <si>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</si>
  <si>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</si>
  <si>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</si>
  <si>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</si>
  <si>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</si>
  <si>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</si>
  <si>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</si>
  <si>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</si>
  <si>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</si>
  <si>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</si>
  <si>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</si>
  <si>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</si>
  <si>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</si>
  <si>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</si>
  <si>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</si>
  <si>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</si>
  <si>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</si>
  <si>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</si>
  <si>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</si>
  <si>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</si>
  <si>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</si>
  <si>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</si>
  <si>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</si>
  <si>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</si>
  <si>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</si>
  <si>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</si>
  <si>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</si>
  <si>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</si>
  <si>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</si>
  <si>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</si>
  <si>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</si>
  <si>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</si>
  <si>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</si>
  <si>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</si>
  <si>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</si>
  <si>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</si>
  <si>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</si>
  <si>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</si>
  <si>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</si>
  <si>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</si>
  <si>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</si>
  <si>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</si>
  <si>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</si>
  <si>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</si>
  <si>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</si>
  <si>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</si>
  <si>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</si>
  <si>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</si>
  <si>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</si>
  <si>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</si>
  <si>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</si>
  <si>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</si>
  <si>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</si>
  <si>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</si>
  <si>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</si>
  <si>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</si>
  <si>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</si>
  <si>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</si>
  <si>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</si>
  <si>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</si>
  <si>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</si>
  <si>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</si>
  <si>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</si>
  <si>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</si>
  <si>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</si>
  <si>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</si>
  <si>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</si>
  <si>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</si>
  <si>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</si>
  <si>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</si>
  <si>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</si>
  <si>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</si>
  <si>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</si>
  <si>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</si>
  <si>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</si>
  <si>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</si>
  <si>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</si>
  <si>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</si>
  <si>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</si>
  <si>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</si>
  <si>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</si>
  <si>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</si>
  <si>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</si>
  <si>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</si>
  <si>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</si>
  <si>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</si>
  <si>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</si>
  <si>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</si>
  <si>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</si>
  <si>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</si>
  <si>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</si>
  <si>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</si>
  <si>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</si>
  <si>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</si>
  <si>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</si>
  <si>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</si>
  <si>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</si>
  <si>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</si>
  <si>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</si>
  <si>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</si>
  <si>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</si>
  <si>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</si>
  <si>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</si>
  <si>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</si>
  <si>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</si>
  <si>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</si>
  <si>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</si>
  <si>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</si>
  <si>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</si>
  <si>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</si>
  <si>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</si>
  <si>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</si>
  <si>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</si>
  <si>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</si>
  <si>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</si>
  <si>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</si>
  <si>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</si>
  <si>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</si>
  <si>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</si>
  <si>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</si>
  <si>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</si>
  <si>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</si>
  <si>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</si>
  <si>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</si>
  <si>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</si>
  <si>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</si>
  <si>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</si>
  <si>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</si>
  <si>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</si>
  <si>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</si>
  <si>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</si>
  <si>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</si>
  <si>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</si>
  <si>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</si>
  <si>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</si>
  <si>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</si>
  <si>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</si>
  <si>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</si>
  <si>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</si>
  <si>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</si>
  <si>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</si>
  <si>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</si>
  <si>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</si>
  <si>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</si>
  <si>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</si>
  <si>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</si>
  <si>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</si>
  <si>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</si>
  <si>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</si>
  <si>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</si>
  <si>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</si>
  <si>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</si>
  <si>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</si>
  <si>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</si>
  <si>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</si>
  <si>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</si>
  <si>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</si>
  <si>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</si>
  <si>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</si>
  <si>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</si>
  <si>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</si>
  <si>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</si>
  <si>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</si>
  <si>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</si>
  <si>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</si>
  <si>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</si>
  <si>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</si>
  <si>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</si>
  <si>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</si>
  <si>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</si>
  <si>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</si>
  <si>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</si>
  <si>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</si>
  <si>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</si>
  <si>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</si>
  <si>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</si>
  <si>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</si>
  <si>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</si>
  <si>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</si>
  <si>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</si>
  <si>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</si>
  <si>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</si>
  <si>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</si>
  <si>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</si>
  <si>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</si>
  <si>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</si>
  <si>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</si>
  <si>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</si>
  <si>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</si>
  <si>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</si>
  <si>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</si>
  <si>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</si>
  <si>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</si>
  <si>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</si>
  <si>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</si>
  <si>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</si>
  <si>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</si>
  <si>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</si>
  <si>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</si>
  <si>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</si>
  <si>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</si>
  <si>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</si>
  <si>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</si>
  <si>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</si>
  <si>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</si>
  <si>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</si>
  <si>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</si>
  <si>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</si>
  <si>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</si>
  <si>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</si>
  <si>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</si>
  <si>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</si>
  <si>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</si>
  <si>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</si>
  <si>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</si>
  <si>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</si>
  <si>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</si>
  <si>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</si>
  <si>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</si>
  <si>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</si>
  <si>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</si>
  <si>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</si>
  <si>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</si>
  <si>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</si>
  <si>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</si>
  <si>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</si>
  <si>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</si>
  <si>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</si>
  <si>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</si>
  <si>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</si>
  <si>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</si>
  <si>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</si>
  <si>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</si>
  <si>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</si>
  <si>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</si>
  <si>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</si>
  <si>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</si>
  <si>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</si>
  <si>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</si>
  <si>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</si>
  <si>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</si>
  <si>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</si>
  <si>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</si>
  <si>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</si>
  <si>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</si>
  <si>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</si>
  <si>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</si>
  <si>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</si>
  <si>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</si>
  <si>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</si>
  <si>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</si>
  <si>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</si>
  <si>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</si>
  <si>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</si>
  <si>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</si>
  <si>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</si>
  <si>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</si>
  <si>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</si>
  <si>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</si>
  <si>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</si>
  <si>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</si>
  <si>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</si>
  <si>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</si>
  <si>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</si>
  <si>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</si>
  <si>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</si>
  <si>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</si>
  <si>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</si>
  <si>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</si>
  <si>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</si>
  <si>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</si>
  <si>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</si>
  <si>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</si>
  <si>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</si>
  <si>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</si>
  <si>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</si>
  <si>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</si>
  <si>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</si>
  <si>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</si>
  <si>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</si>
  <si>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</si>
  <si>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</si>
  <si>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</si>
  <si>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</si>
  <si>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</si>
  <si>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</si>
  <si>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</si>
  <si>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</si>
  <si>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</si>
  <si>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</si>
  <si>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</si>
  <si>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</si>
  <si>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</si>
  <si>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</si>
  <si>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</si>
  <si>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</si>
  <si>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</si>
  <si>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</si>
  <si>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</si>
  <si>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</si>
  <si>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</si>
  <si>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</si>
  <si>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</si>
  <si>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</si>
  <si>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</si>
  <si>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</si>
  <si>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</si>
  <si>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</si>
  <si>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</si>
  <si>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</si>
  <si>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</si>
  <si>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</si>
  <si>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</si>
  <si>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</si>
  <si>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</si>
  <si>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</si>
  <si>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</si>
  <si>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</si>
  <si>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</si>
  <si>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</si>
  <si>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</si>
  <si>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</si>
  <si>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</si>
  <si>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</si>
  <si>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</si>
  <si>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</si>
  <si>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</si>
  <si>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</si>
  <si>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</si>
  <si>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</si>
  <si>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</si>
  <si>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</si>
  <si>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</si>
  <si>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</si>
  <si>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</si>
  <si>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</si>
  <si>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</si>
  <si>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</si>
  <si>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</si>
  <si>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</si>
  <si>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</si>
  <si>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</si>
  <si>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</si>
  <si>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</si>
  <si>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</si>
  <si>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</si>
  <si>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</si>
  <si>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</si>
  <si>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</si>
  <si>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</si>
  <si>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</si>
  <si>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</si>
  <si>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</si>
  <si>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</si>
  <si>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</si>
  <si>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</si>
  <si>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</si>
  <si>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</si>
  <si>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</si>
  <si>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</si>
  <si>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</si>
  <si>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</si>
  <si>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</si>
  <si>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</si>
  <si>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</si>
  <si>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</si>
  <si>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</si>
  <si>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</si>
  <si>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</si>
  <si>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</si>
  <si>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</si>
  <si>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</si>
  <si>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</si>
  <si>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</si>
  <si>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</si>
  <si>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</si>
  <si>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</si>
  <si>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</si>
  <si>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</si>
  <si>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</si>
  <si>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</si>
  <si>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</si>
  <si>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</si>
  <si>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</si>
  <si>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</si>
  <si>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</si>
  <si>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</si>
  <si>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</si>
  <si>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</si>
  <si>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</si>
  <si>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</si>
  <si>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</si>
  <si>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</si>
  <si>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</si>
  <si>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</si>
  <si>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</si>
  <si>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</si>
  <si>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</si>
  <si>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</si>
  <si>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</si>
  <si>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</si>
  <si>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</si>
  <si>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</si>
  <si>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</si>
  <si>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</si>
  <si>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</si>
  <si>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</si>
  <si>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</si>
  <si>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</si>
  <si>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</si>
  <si>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</si>
  <si>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</si>
  <si>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</si>
  <si>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</si>
  <si>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</si>
  <si>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</si>
  <si>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</si>
  <si>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</si>
  <si>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</si>
  <si>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</si>
  <si>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</si>
  <si>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</si>
  <si>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</si>
  <si>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</si>
  <si>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</si>
  <si>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</si>
  <si>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</si>
  <si>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</si>
  <si>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</si>
  <si>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</si>
  <si>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</si>
  <si>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</si>
  <si>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</si>
  <si>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</si>
  <si>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</si>
  <si>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</si>
  <si>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</si>
  <si>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</si>
  <si>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</si>
  <si>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</si>
  <si>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</si>
  <si>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</si>
  <si>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</si>
  <si>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</si>
  <si>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</si>
  <si>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</si>
  <si>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</si>
  <si>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</si>
  <si>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</si>
  <si>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</si>
  <si>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</si>
  <si>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</si>
  <si>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</si>
  <si>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</si>
  <si>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</si>
  <si>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</si>
  <si>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</si>
  <si>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</si>
  <si>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</si>
  <si>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</si>
  <si>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</si>
  <si>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</si>
  <si>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</si>
  <si>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</si>
  <si>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</si>
  <si>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</si>
  <si>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</si>
  <si>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</si>
  <si>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</si>
  <si>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</si>
  <si>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</si>
  <si>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</si>
  <si>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</si>
  <si>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</si>
  <si>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</si>
  <si>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</si>
  <si>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</si>
  <si>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</si>
  <si>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</si>
  <si>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</si>
  <si>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</si>
  <si>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</si>
  <si>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</si>
  <si>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</si>
  <si>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</si>
  <si>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</si>
  <si>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</si>
  <si>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</si>
  <si>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</si>
  <si>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</si>
  <si>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</si>
  <si>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</si>
  <si>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</si>
  <si>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</si>
  <si>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</si>
  <si>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</si>
  <si>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</si>
  <si>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</si>
  <si>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</si>
  <si>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</si>
  <si>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</si>
  <si>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</si>
  <si>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</si>
  <si>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</si>
  <si>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</si>
  <si>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</si>
  <si>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</si>
  <si>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</si>
  <si>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</si>
  <si>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</si>
  <si>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</si>
  <si>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</si>
  <si>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</si>
  <si>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</si>
  <si>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</si>
  <si>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</si>
  <si>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</si>
  <si>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</si>
  <si>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</si>
  <si>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</si>
  <si>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</si>
  <si>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</si>
  <si>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</si>
  <si>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</si>
  <si>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</si>
  <si>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</si>
  <si>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</si>
  <si>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</si>
  <si>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</si>
  <si>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</si>
  <si>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</si>
  <si>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</si>
  <si>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</si>
  <si>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</si>
  <si>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</si>
  <si>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</si>
  <si>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</si>
  <si>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</si>
  <si>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</si>
  <si>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</si>
  <si>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</si>
  <si>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</si>
  <si>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</si>
  <si>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</si>
  <si>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</si>
  <si>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</si>
  <si>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</si>
  <si>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</si>
  <si>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</si>
  <si>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</si>
  <si>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</si>
  <si>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</si>
  <si>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</si>
  <si>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</si>
  <si>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</si>
  <si>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</si>
  <si>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</si>
  <si>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</si>
  <si>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</si>
  <si>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</si>
  <si>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</si>
  <si>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</si>
  <si>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</si>
  <si>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</si>
  <si>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</si>
  <si>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</si>
  <si>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</si>
  <si>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</si>
  <si>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</si>
  <si>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</si>
  <si>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</si>
  <si>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</si>
  <si>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</si>
  <si>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</si>
  <si>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</si>
  <si>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</si>
  <si>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</si>
  <si>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</si>
  <si>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</si>
  <si>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</si>
  <si>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</si>
  <si>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</si>
  <si>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</si>
  <si>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</si>
  <si>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</si>
  <si>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</si>
  <si>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</si>
  <si>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</si>
  <si>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</si>
  <si>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</si>
  <si>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</si>
  <si>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</si>
  <si>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</si>
  <si>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</si>
  <si>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</si>
  <si>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</si>
  <si>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</si>
  <si>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</si>
  <si>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</si>
  <si>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</si>
  <si>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</si>
  <si>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</si>
  <si>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</si>
  <si>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</si>
  <si>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</si>
  <si>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</si>
  <si>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</si>
  <si>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</si>
  <si>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</si>
  <si>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</si>
  <si>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</si>
  <si>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</si>
  <si>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</si>
  <si>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</si>
  <si>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</si>
  <si>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</si>
  <si>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</si>
  <si>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</si>
  <si>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</si>
  <si>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</si>
  <si>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</si>
  <si>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</si>
  <si>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</si>
  <si>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</si>
  <si>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</si>
  <si>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</si>
  <si>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</si>
  <si>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</si>
  <si>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</si>
  <si>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</si>
  <si>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</si>
  <si>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</si>
  <si>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</si>
  <si>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</si>
  <si>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</si>
  <si>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</si>
  <si>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</si>
  <si>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</si>
  <si>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</si>
  <si>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</si>
  <si>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</si>
  <si>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</si>
  <si>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</si>
  <si>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</si>
  <si>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</si>
  <si>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</si>
  <si>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</si>
  <si>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</si>
  <si>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</si>
  <si>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</si>
  <si>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</si>
  <si>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</si>
  <si>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</si>
  <si>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</si>
  <si>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</si>
  <si>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</si>
  <si>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</si>
  <si>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</si>
  <si>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</si>
  <si>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</si>
  <si>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</si>
  <si>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</si>
  <si>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</si>
  <si>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</si>
  <si>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</si>
  <si>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</si>
  <si>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</si>
  <si>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</si>
  <si>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</si>
  <si>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</si>
  <si>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</si>
  <si>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</si>
  <si>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</si>
  <si>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</si>
  <si>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</si>
  <si>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</si>
  <si>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</si>
  <si>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</si>
  <si>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</si>
  <si>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</si>
  <si>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</si>
  <si>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</si>
  <si>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</si>
  <si>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</si>
  <si>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</si>
  <si>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</si>
  <si>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</si>
  <si>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</si>
  <si>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</si>
  <si>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</si>
  <si>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</si>
  <si>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</si>
  <si>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</si>
  <si>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</si>
  <si>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</si>
  <si>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</si>
  <si>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</si>
  <si>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</si>
  <si>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</si>
  <si>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</si>
  <si>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</si>
  <si>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</si>
  <si>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</si>
  <si>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</si>
  <si>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</si>
  <si>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</si>
  <si>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</si>
  <si>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</si>
  <si>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</si>
  <si>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</si>
  <si>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</si>
  <si>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</si>
  <si>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</si>
  <si>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</si>
  <si>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</si>
  <si>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</si>
  <si>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</si>
  <si>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</si>
  <si>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</si>
  <si>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</si>
  <si>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</si>
  <si>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</si>
  <si>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</si>
  <si>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</si>
  <si>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</si>
  <si>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</si>
  <si>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</si>
  <si>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</si>
  <si>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</si>
  <si>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</si>
  <si>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</si>
  <si>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</si>
  <si>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</si>
  <si>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</si>
  <si>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</si>
  <si>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</si>
  <si>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</si>
  <si>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</si>
  <si>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</si>
  <si>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</si>
  <si>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</si>
  <si>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</si>
  <si>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</si>
  <si>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</si>
  <si>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</si>
  <si>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</si>
  <si>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</si>
  <si>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</si>
  <si>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</si>
  <si>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</si>
  <si>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</si>
  <si>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</si>
  <si>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</si>
  <si>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</si>
  <si>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</si>
  <si>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</si>
  <si>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</si>
  <si>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</si>
  <si>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</si>
  <si>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</si>
  <si>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</si>
  <si>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</si>
  <si>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</si>
  <si>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</si>
  <si>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</si>
  <si>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</si>
  <si>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</si>
  <si>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</si>
  <si>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</si>
  <si>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</si>
  <si>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</si>
  <si>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</si>
  <si>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</si>
  <si>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</si>
  <si>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</si>
  <si>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</si>
  <si>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</si>
  <si>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</si>
  <si>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</si>
  <si>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</si>
  <si>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</si>
  <si>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</si>
  <si>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</si>
  <si>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</si>
  <si>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</si>
  <si>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</si>
  <si>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</si>
  <si>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</si>
  <si>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</si>
  <si>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</si>
  <si>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</si>
  <si>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</si>
  <si>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</si>
  <si>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</si>
  <si>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</si>
  <si>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</si>
  <si>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</si>
  <si>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</si>
  <si>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</si>
  <si>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</si>
  <si>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</si>
  <si>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</si>
  <si>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</si>
  <si>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</si>
  <si>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</si>
  <si>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</si>
  <si>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</si>
  <si>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</si>
  <si>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</si>
  <si>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</si>
  <si>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</si>
  <si>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</si>
  <si>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</si>
  <si>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</si>
  <si>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</si>
  <si>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</si>
  <si>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</si>
  <si>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</si>
  <si>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</si>
  <si>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</si>
  <si>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</si>
  <si>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</si>
  <si>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</si>
  <si>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</si>
  <si>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</si>
  <si>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</si>
  <si>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</si>
  <si>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</si>
  <si>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</si>
  <si>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</si>
  <si>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</si>
  <si>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</si>
  <si>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</si>
  <si>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</si>
  <si>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</si>
  <si>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</si>
  <si>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</si>
  <si>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</si>
  <si>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</si>
  <si>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</si>
  <si>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</si>
  <si>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</si>
  <si>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</si>
  <si>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</si>
  <si>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</si>
  <si>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</si>
  <si>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</si>
  <si>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</si>
  <si>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</si>
  <si>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</si>
  <si>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</si>
  <si>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</si>
  <si>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</si>
  <si>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</si>
  <si>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</si>
  <si>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</si>
  <si>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</si>
  <si>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</si>
  <si>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</si>
  <si>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</si>
  <si>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</si>
  <si>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</si>
  <si>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</si>
  <si>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</si>
  <si>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</si>
  <si>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</si>
  <si>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</si>
  <si>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</si>
  <si>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</si>
  <si>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</si>
  <si>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</si>
  <si>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</si>
  <si>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</si>
  <si>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</si>
  <si>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</si>
  <si>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</si>
  <si>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</si>
  <si>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</si>
  <si>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</si>
  <si>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</si>
  <si>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</si>
  <si>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</si>
  <si>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</si>
  <si>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</si>
  <si>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</si>
  <si>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</si>
  <si>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</si>
  <si>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</si>
  <si>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</si>
  <si>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</si>
  <si>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</si>
  <si>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</si>
  <si>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</si>
  <si>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</si>
  <si>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</si>
  <si>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</si>
  <si>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</si>
  <si>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</si>
  <si>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</si>
  <si>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</si>
  <si>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</si>
  <si>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</si>
  <si>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</si>
  <si>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</si>
  <si>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</si>
  <si>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</si>
  <si>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</si>
  <si>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</si>
  <si>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</si>
  <si>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</si>
  <si>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</si>
  <si>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</si>
  <si>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</si>
  <si>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</si>
  <si>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</si>
  <si>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</si>
  <si>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</si>
  <si>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</si>
  <si>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</si>
  <si>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</si>
  <si>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</si>
  <si>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</si>
  <si>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</si>
  <si>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</si>
  <si>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</si>
  <si>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</si>
  <si>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</si>
  <si>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</si>
  <si>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</si>
  <si>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</si>
  <si>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</si>
  <si>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</si>
  <si>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</si>
  <si>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</si>
  <si>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</si>
  <si>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</si>
  <si>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</si>
  <si>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</si>
  <si>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</si>
  <si>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</si>
  <si>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</si>
  <si>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</si>
  <si>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</si>
  <si>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</si>
  <si>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</si>
  <si>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</si>
  <si>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</si>
  <si>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</si>
  <si>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</si>
  <si>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</si>
  <si>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</si>
  <si>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</si>
  <si>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</si>
  <si>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</si>
  <si>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</si>
  <si>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</si>
  <si>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</si>
  <si>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</si>
  <si>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</si>
  <si>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</si>
  <si>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</si>
  <si>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</si>
  <si>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</si>
  <si>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</si>
  <si>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</si>
  <si>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</si>
  <si>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</si>
  <si>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</si>
  <si>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</si>
  <si>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</si>
  <si>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</si>
  <si>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</si>
  <si>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</si>
  <si>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</si>
  <si>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</si>
  <si>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</si>
  <si>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</si>
  <si>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</si>
  <si>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</si>
  <si>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</si>
  <si>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</si>
  <si>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</si>
  <si>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</si>
  <si>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</si>
  <si>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</si>
  <si>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</si>
  <si>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</si>
  <si>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</si>
  <si>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</si>
  <si>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</si>
  <si>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</si>
  <si>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</si>
  <si>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</si>
  <si>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</si>
  <si>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</si>
  <si>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</si>
  <si>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</si>
  <si>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</si>
  <si>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</si>
  <si>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</si>
  <si>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</si>
  <si>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</si>
  <si>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</si>
  <si>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</si>
  <si>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</si>
  <si>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</si>
  <si>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</si>
  <si>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</si>
  <si>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</si>
  <si>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</si>
  <si>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</si>
  <si>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</si>
  <si>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</si>
  <si>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</si>
  <si>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</si>
  <si>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</si>
  <si>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</si>
  <si>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</si>
  <si>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</si>
  <si>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</si>
  <si>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</si>
  <si>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</si>
  <si>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</si>
  <si>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</si>
  <si>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</si>
  <si>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</si>
  <si>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</si>
  <si>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</si>
  <si>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</si>
  <si>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</si>
  <si>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</si>
  <si>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</si>
  <si>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</si>
  <si>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</si>
  <si>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</si>
  <si>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</si>
  <si>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</si>
  <si>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</si>
  <si>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</si>
  <si>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</si>
  <si>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</si>
  <si>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</si>
  <si>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</si>
  <si>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</si>
  <si>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</si>
  <si>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</si>
  <si>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</si>
  <si>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</si>
  <si>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</si>
  <si>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</si>
  <si>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</si>
  <si>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</si>
  <si>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</si>
  <si>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</si>
  <si>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</si>
  <si>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</si>
  <si>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</si>
  <si>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</si>
  <si>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</si>
  <si>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</si>
  <si>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</si>
  <si>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</si>
  <si>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</si>
  <si>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</si>
  <si>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</si>
  <si>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</si>
  <si>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</si>
  <si>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</si>
  <si>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</si>
  <si>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</si>
  <si>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</si>
  <si>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</si>
  <si>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</si>
  <si>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</si>
  <si>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</si>
  <si>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</si>
  <si>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</si>
  <si>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</si>
  <si>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</si>
  <si>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</si>
  <si>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</si>
  <si>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</si>
  <si>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</si>
  <si>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</si>
  <si>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</si>
  <si>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</si>
  <si>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</si>
  <si>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</si>
  <si>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</si>
  <si>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</si>
  <si>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</si>
  <si>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</si>
  <si>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</si>
  <si>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</si>
  <si>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</si>
  <si>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</si>
  <si>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</si>
  <si>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</si>
  <si>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</si>
  <si>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</si>
  <si>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</si>
  <si>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</si>
  <si>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</si>
  <si>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</si>
  <si>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</si>
  <si>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</si>
  <si>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</si>
  <si>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</si>
  <si>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</si>
  <si>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</si>
  <si>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</si>
  <si>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</si>
  <si>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</si>
  <si>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</si>
  <si>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</si>
  <si>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</si>
  <si>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</si>
  <si>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</si>
  <si>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</si>
  <si>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</si>
  <si>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</si>
  <si>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</si>
  <si>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</si>
  <si>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</si>
  <si>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</si>
  <si>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</si>
  <si>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</si>
  <si>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</si>
  <si>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</si>
  <si>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</si>
  <si>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</si>
  <si>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</si>
  <si>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</si>
  <si>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</si>
  <si>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</si>
  <si>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</si>
  <si>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</si>
  <si>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</si>
  <si>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</si>
  <si>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</si>
  <si>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</si>
  <si>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</si>
  <si>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</si>
  <si>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</si>
  <si>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</si>
  <si>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</si>
  <si>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</si>
  <si>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</si>
  <si>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</si>
  <si>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</si>
  <si>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</si>
  <si>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</si>
  <si>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</si>
  <si>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</si>
  <si>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</si>
  <si>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</si>
  <si>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</si>
  <si>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</si>
  <si>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</si>
  <si>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</si>
  <si>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</si>
  <si>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</si>
  <si>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</si>
  <si>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</si>
  <si>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</si>
  <si>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</si>
  <si>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</si>
  <si>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</si>
  <si>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</si>
  <si>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</si>
  <si>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</si>
  <si>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</si>
  <si>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</si>
  <si>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</si>
  <si>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</si>
  <si>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</si>
  <si>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</si>
  <si>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</si>
  <si>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</si>
  <si>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</si>
  <si>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</si>
  <si>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</si>
  <si>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</si>
  <si>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</si>
  <si>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</si>
  <si>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</si>
  <si>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</si>
  <si>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</si>
  <si>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</si>
  <si>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</si>
  <si>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</si>
  <si>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</si>
  <si>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</si>
  <si>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</si>
  <si>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</si>
  <si>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</si>
  <si>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</si>
  <si>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</si>
  <si>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</si>
  <si>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</si>
  <si>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</si>
  <si>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</si>
  <si>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</si>
  <si>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</si>
  <si>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</si>
  <si>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</si>
  <si>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</si>
  <si>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</si>
  <si>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</si>
  <si>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</si>
  <si>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</si>
  <si>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</si>
  <si>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</si>
  <si>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</si>
  <si>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</si>
  <si>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</si>
  <si>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</si>
  <si>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</si>
  <si>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</si>
  <si>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</si>
  <si>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</si>
  <si>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</si>
  <si>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</si>
  <si>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</si>
  <si>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</si>
  <si>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</si>
  <si>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</si>
  <si>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</si>
  <si>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</si>
  <si>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</si>
  <si>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</si>
  <si>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</si>
  <si>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</si>
  <si>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</si>
  <si>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</si>
  <si>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</si>
  <si>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</si>
  <si>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</si>
  <si>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</si>
  <si>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</si>
  <si>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</si>
  <si>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</si>
  <si>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</si>
  <si>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</si>
  <si>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</si>
  <si>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</si>
  <si>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</si>
  <si>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</si>
  <si>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</si>
  <si>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</si>
  <si>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</si>
  <si>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</si>
  <si>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</si>
  <si>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</si>
  <si>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</si>
  <si>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</si>
  <si>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</si>
  <si>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</si>
  <si>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</si>
  <si>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</si>
  <si>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</si>
  <si>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</si>
  <si>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</si>
  <si>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</si>
  <si>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</si>
  <si>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</si>
  <si>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</si>
  <si>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</si>
  <si>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</si>
  <si>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</si>
  <si>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</si>
  <si>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</si>
  <si>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</si>
  <si>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</si>
  <si>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</si>
  <si>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</si>
  <si>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</si>
  <si>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</si>
  <si>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</si>
  <si>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</si>
  <si>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</si>
  <si>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</si>
  <si>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</si>
  <si>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</si>
  <si>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</si>
  <si>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</si>
  <si>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</si>
  <si>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</si>
  <si>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</si>
  <si>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</si>
  <si>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</si>
  <si>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</si>
  <si>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</si>
  <si>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</si>
  <si>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</si>
  <si>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</si>
  <si>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</si>
  <si>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</si>
  <si>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</si>
  <si>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</si>
  <si>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</si>
  <si>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</si>
  <si>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</si>
  <si>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</si>
  <si>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</si>
  <si>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</si>
  <si>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</si>
  <si>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</si>
  <si>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</si>
  <si>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</si>
  <si>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</si>
  <si>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</si>
  <si>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</si>
  <si>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</si>
  <si>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</si>
  <si>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</si>
  <si>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</si>
  <si>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</si>
  <si>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</si>
  <si>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</si>
  <si>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</si>
  <si>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</si>
  <si>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</si>
  <si>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</si>
  <si>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</si>
  <si>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</si>
  <si>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</si>
  <si>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</si>
  <si>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</si>
  <si>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</si>
  <si>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</si>
  <si>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</si>
  <si>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</si>
  <si>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</si>
  <si>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</si>
  <si>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</si>
  <si>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</si>
  <si>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</si>
  <si>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</si>
  <si>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</si>
  <si>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</si>
  <si>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</si>
  <si>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</si>
  <si>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</si>
  <si>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</si>
  <si>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</si>
  <si>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</si>
  <si>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</si>
  <si>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</si>
  <si>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</si>
  <si>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</si>
  <si>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</si>
  <si>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</si>
  <si>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</si>
  <si>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</si>
  <si>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</si>
  <si>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</si>
  <si>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</si>
  <si>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</si>
  <si>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</si>
  <si>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</si>
  <si>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</si>
  <si>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</si>
  <si>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</si>
  <si>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</si>
  <si>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</si>
  <si>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</si>
  <si>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</si>
  <si>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</si>
  <si>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</si>
  <si>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</si>
  <si>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</si>
  <si>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</si>
  <si>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</si>
  <si>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</si>
  <si>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</si>
  <si>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</si>
  <si>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</si>
  <si>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</si>
  <si>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</si>
  <si>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</si>
  <si>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</si>
  <si>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</si>
  <si>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</si>
  <si>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</si>
  <si>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</si>
  <si>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</si>
  <si>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</si>
  <si>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</si>
  <si>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</si>
  <si>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</si>
  <si>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</si>
  <si>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</si>
  <si>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</si>
  <si>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</si>
  <si>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</si>
  <si>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</si>
  <si>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</si>
  <si>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</si>
  <si>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</si>
  <si>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</si>
  <si>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</si>
  <si>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</si>
  <si>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</si>
  <si>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</si>
  <si>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</si>
  <si>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</si>
  <si>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</si>
  <si>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</si>
  <si>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</si>
  <si>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</si>
  <si>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</si>
  <si>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</si>
  <si>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</si>
  <si>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</si>
  <si>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</si>
  <si>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</si>
  <si>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</si>
  <si>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</si>
  <si>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</si>
  <si>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</si>
  <si>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</si>
  <si>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</si>
  <si>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</si>
  <si>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</si>
  <si>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</si>
  <si>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</si>
  <si>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</si>
  <si>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</si>
  <si>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</si>
  <si>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</si>
  <si>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</si>
  <si>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</si>
  <si>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</si>
  <si>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</si>
  <si>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</si>
  <si>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</si>
  <si>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</si>
  <si>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</si>
  <si>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</si>
  <si>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</si>
  <si>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</si>
  <si>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</si>
  <si>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</si>
  <si>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</si>
  <si>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</si>
  <si>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</si>
  <si>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</si>
  <si>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</si>
  <si>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</si>
  <si>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</si>
  <si>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</si>
  <si>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</si>
  <si>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</si>
  <si>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</si>
  <si>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</si>
  <si>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</si>
  <si>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</si>
  <si>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</si>
  <si>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</si>
  <si>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</si>
  <si>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</si>
  <si>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</si>
  <si>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</si>
  <si>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</si>
  <si>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</si>
  <si>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</si>
  <si>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</si>
  <si>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</si>
  <si>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</si>
  <si>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</si>
  <si>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</si>
  <si>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</si>
  <si>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</si>
  <si>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</si>
  <si>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</si>
  <si>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</si>
  <si>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</si>
  <si>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</si>
  <si>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</si>
  <si>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</si>
  <si>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</si>
  <si>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</si>
  <si>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</si>
  <si>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</si>
  <si>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</si>
  <si>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</si>
  <si>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</si>
  <si>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</si>
  <si>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</si>
  <si>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</si>
  <si>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</si>
  <si>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</si>
  <si>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</si>
  <si>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</si>
  <si>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</si>
  <si>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</si>
  <si>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</si>
  <si>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</si>
  <si>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</si>
  <si>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</si>
  <si>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</si>
  <si>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</si>
  <si>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</si>
  <si>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</si>
  <si>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</si>
  <si>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</si>
  <si>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</si>
  <si>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</si>
  <si>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</si>
  <si>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</si>
  <si>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</si>
  <si>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</si>
  <si>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</si>
  <si>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</si>
  <si>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</si>
  <si>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</si>
  <si>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</si>
  <si>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</si>
  <si>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</si>
  <si>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</si>
  <si>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</si>
  <si>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</si>
  <si>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</si>
  <si>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</si>
  <si>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</si>
  <si>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</si>
  <si>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</si>
  <si>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</si>
  <si>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</si>
  <si>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</si>
  <si>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</si>
  <si>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</si>
  <si>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</si>
  <si>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</si>
  <si>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</si>
  <si>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</si>
  <si>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</si>
  <si>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</si>
  <si>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</si>
  <si>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</si>
  <si>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</si>
  <si>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</si>
  <si>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</si>
  <si>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</si>
  <si>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</si>
  <si>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</si>
  <si>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</si>
  <si>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</si>
  <si>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</si>
  <si>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</si>
  <si>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</si>
  <si>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</si>
  <si>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</si>
  <si>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</si>
  <si>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</si>
  <si>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</si>
  <si>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</si>
  <si>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</si>
  <si>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</si>
  <si>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</si>
  <si>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</si>
  <si>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</si>
  <si>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</si>
  <si>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</si>
  <si>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</si>
  <si>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</si>
  <si>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</si>
  <si>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</si>
  <si>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</si>
  <si>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</si>
  <si>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</si>
  <si>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</si>
  <si>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</si>
  <si>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</si>
  <si>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</si>
  <si>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</si>
  <si>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</si>
  <si>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</si>
  <si>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</si>
  <si>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</si>
  <si>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</si>
  <si>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</si>
  <si>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</si>
  <si>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</si>
  <si>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</si>
  <si>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</si>
  <si>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</si>
  <si>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</si>
  <si>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</si>
  <si>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</si>
  <si>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</si>
  <si>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</si>
  <si>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</si>
  <si>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</si>
  <si>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</si>
  <si>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</si>
  <si>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</si>
  <si>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</si>
  <si>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</si>
  <si>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</si>
  <si>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</si>
  <si>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</si>
  <si>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</si>
  <si>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</si>
  <si>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</si>
  <si>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</si>
  <si>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</si>
  <si>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</si>
  <si>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</si>
  <si>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</si>
  <si>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</si>
  <si>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</si>
  <si>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</si>
  <si>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</si>
  <si>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</si>
  <si>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</si>
  <si>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</si>
  <si>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</si>
  <si>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</si>
  <si>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</si>
  <si>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</si>
  <si>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</si>
  <si>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</si>
  <si>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</si>
  <si>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</si>
  <si>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</si>
  <si>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</si>
  <si>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</si>
  <si>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</si>
  <si>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</si>
  <si>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</si>
  <si>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</si>
  <si>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</si>
  <si>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</si>
  <si>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</si>
  <si>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</si>
  <si>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</si>
  <si>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</si>
  <si>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</si>
  <si>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</si>
  <si>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</si>
  <si>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</si>
  <si>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</si>
  <si>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</si>
  <si>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</si>
  <si>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</si>
  <si>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</si>
  <si>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</si>
  <si>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</si>
  <si>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</si>
  <si>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</si>
  <si>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</si>
  <si>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</si>
  <si>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</si>
  <si>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</si>
  <si>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</si>
  <si>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</si>
  <si>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</si>
  <si>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</si>
  <si>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</si>
  <si>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</si>
  <si>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</si>
  <si>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</si>
  <si>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</si>
  <si>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</si>
  <si>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</si>
  <si>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</si>
  <si>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</si>
  <si>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</si>
  <si>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</si>
  <si>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</si>
  <si>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</si>
  <si>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</si>
  <si>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</si>
  <si>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</si>
  <si>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</si>
  <si>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</si>
  <si>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</si>
  <si>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</si>
  <si>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</si>
  <si>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</si>
  <si>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</si>
  <si>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</si>
  <si>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</si>
  <si>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</si>
  <si>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</si>
  <si>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</si>
  <si>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</si>
  <si>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</si>
  <si>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</si>
  <si>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</si>
  <si>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</si>
  <si>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</si>
  <si>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</si>
  <si>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</si>
  <si>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</si>
  <si>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</si>
  <si>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</si>
  <si>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</si>
  <si>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</si>
  <si>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</si>
  <si>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</si>
  <si>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</si>
  <si>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</si>
  <si>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</si>
  <si>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</si>
  <si>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</si>
  <si>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</si>
  <si>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</si>
  <si>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</si>
  <si>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</si>
  <si>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</si>
  <si>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</si>
  <si>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</si>
  <si>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</si>
  <si>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</si>
  <si>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</si>
  <si>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</si>
  <si>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</si>
  <si>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</si>
  <si>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</si>
  <si>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</si>
  <si>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</si>
  <si>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</si>
  <si>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</si>
  <si>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</si>
  <si>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</si>
  <si>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</si>
  <si>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</si>
  <si>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</si>
  <si>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</si>
  <si>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</si>
  <si>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</si>
  <si>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</si>
  <si>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</si>
  <si>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</si>
  <si>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</si>
  <si>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</si>
  <si>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</si>
  <si>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</si>
  <si>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</si>
  <si>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</si>
  <si>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</si>
  <si>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</si>
  <si>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</si>
  <si>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</si>
  <si>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</si>
  <si>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</si>
  <si>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</si>
  <si>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</si>
  <si>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</si>
  <si>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</si>
  <si>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</si>
  <si>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</si>
  <si>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</si>
  <si>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</si>
  <si>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</si>
  <si>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</si>
  <si>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</si>
  <si>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</si>
  <si>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</si>
  <si>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</si>
  <si>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</si>
  <si>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</si>
  <si>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</si>
  <si>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</si>
  <si>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</si>
  <si>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</si>
  <si>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</si>
  <si>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</si>
  <si>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</si>
  <si>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</si>
  <si>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</si>
  <si>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</si>
  <si>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</si>
  <si>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</si>
  <si>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</si>
  <si>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</si>
  <si>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</si>
  <si>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</si>
  <si>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</si>
  <si>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</si>
  <si>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</si>
  <si>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</si>
  <si>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</si>
  <si>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</si>
  <si>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</si>
  <si>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</si>
  <si>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</si>
  <si>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</si>
  <si>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</si>
  <si>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</si>
  <si>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</si>
  <si>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</si>
  <si>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</si>
  <si>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</si>
  <si>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</si>
  <si>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</si>
  <si>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</si>
  <si>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</si>
  <si>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</si>
  <si>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</si>
  <si>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</si>
  <si>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</si>
  <si>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</si>
  <si>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</si>
  <si>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</si>
  <si>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</si>
  <si>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</si>
  <si>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</si>
  <si>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</si>
  <si>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</si>
  <si>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</si>
  <si>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</si>
  <si>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</si>
  <si>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</si>
  <si>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</si>
  <si>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</si>
  <si>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</si>
  <si>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</si>
  <si>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</si>
  <si>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</si>
  <si>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</si>
  <si>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</si>
  <si>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</si>
  <si>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</si>
  <si>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</si>
  <si>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</si>
  <si>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</si>
  <si>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</si>
  <si>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</si>
  <si>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</si>
  <si>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</si>
  <si>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</si>
  <si>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</si>
  <si>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</si>
  <si>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</si>
  <si>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</si>
  <si>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</si>
  <si>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</si>
  <si>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</si>
  <si>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</si>
  <si>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</si>
  <si>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</si>
  <si>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</si>
  <si>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</si>
  <si>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</si>
  <si>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</si>
  <si>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</si>
  <si>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</si>
  <si>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</si>
  <si>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</si>
  <si>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</si>
  <si>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</si>
  <si>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</si>
  <si>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</si>
  <si>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</si>
  <si>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</si>
  <si>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</si>
  <si>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</si>
  <si>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</si>
  <si>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</si>
  <si>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</si>
  <si>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</si>
  <si>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</si>
  <si>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</si>
  <si>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</si>
  <si>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</si>
  <si>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</si>
  <si>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</si>
  <si>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</si>
  <si>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</si>
  <si>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</si>
  <si>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</si>
  <si>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</si>
  <si>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</si>
  <si>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</si>
  <si>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</si>
  <si>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</si>
  <si>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</si>
  <si>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</si>
  <si>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</si>
  <si>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</si>
  <si>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</si>
  <si>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</si>
  <si>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</si>
  <si>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</si>
  <si>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</si>
  <si>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</si>
  <si>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</si>
  <si>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</si>
  <si>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</si>
  <si>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</si>
  <si>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</si>
  <si>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</si>
  <si>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</si>
  <si>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</si>
  <si>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</si>
  <si>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</si>
  <si>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</si>
  <si>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</si>
  <si>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</si>
  <si>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</si>
  <si>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</si>
  <si>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</si>
  <si>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</si>
  <si>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</si>
  <si>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</si>
  <si>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</si>
  <si>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</si>
  <si>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</si>
  <si>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</si>
  <si>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</si>
  <si>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</si>
  <si>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</si>
  <si>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</si>
  <si>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</si>
  <si>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</si>
  <si>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</si>
  <si>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</si>
  <si>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</si>
  <si>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</si>
  <si>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</si>
  <si>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</si>
  <si>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</si>
  <si>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</si>
  <si>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</si>
  <si>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</si>
  <si>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</si>
  <si>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</si>
  <si>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</si>
  <si>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</si>
  <si>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</si>
  <si>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</si>
  <si>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</si>
  <si>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</si>
  <si>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</si>
  <si>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</si>
  <si>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</si>
  <si>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</si>
  <si>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</si>
  <si>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</si>
  <si>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</si>
  <si>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</si>
  <si>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</si>
  <si>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</si>
  <si>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</si>
  <si>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</si>
  <si>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</si>
  <si>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</si>
  <si>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</si>
  <si>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</si>
  <si>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</si>
  <si>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</si>
  <si>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</si>
  <si>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</si>
  <si>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</si>
  <si>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</si>
  <si>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</si>
  <si>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</si>
  <si>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</si>
  <si>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</si>
  <si>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</si>
  <si>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</si>
  <si>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</si>
  <si>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</si>
  <si>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</si>
  <si>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</si>
  <si>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</si>
  <si>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</si>
  <si>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</si>
  <si>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</si>
  <si>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</si>
  <si>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</si>
  <si>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</si>
  <si>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</si>
  <si>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</si>
  <si>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</si>
  <si>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</si>
  <si>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</si>
  <si>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</si>
  <si>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</si>
  <si>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</si>
  <si>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</si>
  <si>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</si>
  <si>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</si>
  <si>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</si>
  <si>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</si>
  <si>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</si>
  <si>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</si>
  <si>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</si>
  <si>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</si>
  <si>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</si>
  <si>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</si>
  <si>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</si>
  <si>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</si>
  <si>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</si>
  <si>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</si>
  <si>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</si>
  <si>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</si>
  <si>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</si>
  <si>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</si>
  <si>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</si>
  <si>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</si>
  <si>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</si>
  <si>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</si>
  <si>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</si>
  <si>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</si>
  <si>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</si>
  <si>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</si>
  <si>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</si>
  <si>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</si>
  <si>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</si>
  <si>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</si>
  <si>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</si>
  <si>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</si>
  <si>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</si>
  <si>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</si>
  <si>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</si>
  <si>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</si>
  <si>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</si>
  <si>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</si>
  <si>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</si>
  <si>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</si>
  <si>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</si>
  <si>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</si>
  <si>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</si>
  <si>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</si>
  <si>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</si>
  <si>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</si>
  <si>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</si>
  <si>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</si>
  <si>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</si>
  <si>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</si>
  <si>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</si>
  <si>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</si>
  <si>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</si>
  <si>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</si>
  <si>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</si>
  <si>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</si>
  <si>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</si>
  <si>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</si>
  <si>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</si>
  <si>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</si>
  <si>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</si>
  <si>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</si>
  <si>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</si>
  <si>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</si>
  <si>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</si>
  <si>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</si>
  <si>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</si>
  <si>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</si>
  <si>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</si>
  <si>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</si>
  <si>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</si>
  <si>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</si>
  <si>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</si>
  <si>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</si>
  <si>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</si>
  <si>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</si>
  <si>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</si>
  <si>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</si>
  <si>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</si>
  <si>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</si>
  <si>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</si>
  <si>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</si>
  <si>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</si>
  <si>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</si>
  <si>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</si>
  <si>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</si>
  <si>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</si>
  <si>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</si>
  <si>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</si>
  <si>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</si>
  <si>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</si>
  <si>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</si>
  <si>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</si>
  <si>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</si>
  <si>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</si>
  <si>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</si>
  <si>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</si>
  <si>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</si>
  <si>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</si>
  <si>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</si>
  <si>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</si>
  <si>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</si>
  <si>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</si>
  <si>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</si>
  <si>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</si>
  <si>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</si>
  <si>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</si>
  <si>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</si>
  <si>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</si>
  <si>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</si>
  <si>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</si>
  <si>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</si>
  <si>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</si>
  <si>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</si>
  <si>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</si>
  <si>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</si>
  <si>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</si>
  <si>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</si>
  <si>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</si>
  <si>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</si>
  <si>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</si>
  <si>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</si>
  <si>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</si>
  <si>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</si>
  <si>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</si>
  <si>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</si>
  <si>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</si>
  <si>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</si>
  <si>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</si>
  <si>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</si>
  <si>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</si>
  <si>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</si>
  <si>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</si>
  <si>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</si>
  <si>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</si>
  <si>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</si>
  <si>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</si>
  <si>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</si>
  <si>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</si>
  <si>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</si>
  <si>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</si>
  <si>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</si>
  <si>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</si>
  <si>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</si>
  <si>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</si>
  <si>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</si>
  <si>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</si>
  <si>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</si>
  <si>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</si>
  <si>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</si>
  <si>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</si>
  <si>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</si>
  <si>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</si>
  <si>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</si>
  <si>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</si>
  <si>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</si>
  <si>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</si>
  <si>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</si>
  <si>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</si>
  <si>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</si>
  <si>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</si>
  <si>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</si>
  <si>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</si>
  <si>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</si>
  <si>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</si>
  <si>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</si>
  <si>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</si>
  <si>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</si>
  <si>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</si>
  <si>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</si>
  <si>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</si>
  <si>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</si>
  <si>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</si>
  <si>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</si>
  <si>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</si>
  <si>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</si>
  <si>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</si>
  <si>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</si>
  <si>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</si>
  <si>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</si>
  <si>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</si>
  <si>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</si>
  <si>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</si>
  <si>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</si>
  <si>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</si>
  <si>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</si>
  <si>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</si>
  <si>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</si>
  <si>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</si>
  <si>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</si>
  <si>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</si>
  <si>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</si>
  <si>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</si>
  <si>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</si>
  <si>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</si>
  <si>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</si>
  <si>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</si>
  <si>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</si>
  <si>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</si>
  <si>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</si>
  <si>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</si>
  <si>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</si>
  <si>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</si>
  <si>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</si>
  <si>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</si>
  <si>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</si>
  <si>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</si>
  <si>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</si>
  <si>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</si>
  <si>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</si>
  <si>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</si>
  <si>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</si>
  <si>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</si>
  <si>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</si>
  <si>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</si>
  <si>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</si>
  <si>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</si>
  <si>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</si>
  <si>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</si>
  <si>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</si>
  <si>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</si>
  <si>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</si>
  <si>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</si>
  <si>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</si>
  <si>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</si>
  <si>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</si>
  <si>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</si>
  <si>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</si>
  <si>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</si>
  <si>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</si>
  <si>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</si>
  <si>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</si>
  <si>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</si>
  <si>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</si>
  <si>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</si>
  <si>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</si>
  <si>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</si>
  <si>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</si>
  <si>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</si>
  <si>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</si>
  <si>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</si>
  <si>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</si>
  <si>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</si>
  <si>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</si>
  <si>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</si>
  <si>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</si>
  <si>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</si>
  <si>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</si>
  <si>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</si>
  <si>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</si>
  <si>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</si>
  <si>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</si>
  <si>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</si>
  <si>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</si>
  <si>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</si>
  <si>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</si>
  <si>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</si>
  <si>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</si>
  <si>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</si>
  <si>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</si>
  <si>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</si>
  <si>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</si>
  <si>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</si>
  <si>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</si>
  <si>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</si>
  <si>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</si>
  <si>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</si>
  <si>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</si>
  <si>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</si>
  <si>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</si>
  <si>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</si>
  <si>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</si>
  <si>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</si>
  <si>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</si>
  <si>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</si>
  <si>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</si>
  <si>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</si>
  <si>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</si>
  <si>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</si>
  <si>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</si>
  <si>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</si>
  <si>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</si>
  <si>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</si>
  <si>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</si>
  <si>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</si>
  <si>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</si>
  <si>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</si>
  <si>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</si>
  <si>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</si>
  <si>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</si>
  <si>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</si>
  <si>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</si>
  <si>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</si>
  <si>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</si>
  <si>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</si>
  <si>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</si>
  <si>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</si>
  <si>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</si>
  <si>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</si>
  <si>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</si>
  <si>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</si>
  <si>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</si>
  <si>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</si>
  <si>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</si>
  <si>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</si>
  <si>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</si>
  <si>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</si>
  <si>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</si>
  <si>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</si>
  <si>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</si>
  <si>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</si>
  <si>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</si>
  <si>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</si>
  <si>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</si>
  <si>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</si>
  <si>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</si>
  <si>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</si>
  <si>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</si>
  <si>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</si>
  <si>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</si>
  <si>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</si>
  <si>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</si>
  <si>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</si>
  <si>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</si>
  <si>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</si>
  <si>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</si>
  <si>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</si>
  <si>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</si>
  <si>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</si>
  <si>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</si>
  <si>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</si>
  <si>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</si>
  <si>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</si>
  <si>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</si>
  <si>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</si>
  <si>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</si>
  <si>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</si>
  <si>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</si>
  <si>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</si>
  <si>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</si>
  <si>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</si>
  <si>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</si>
  <si>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</si>
  <si>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</si>
  <si>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</si>
  <si>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</si>
  <si>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</si>
  <si>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</si>
  <si>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</si>
  <si>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</si>
  <si>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</si>
  <si>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</si>
  <si>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</si>
  <si>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</si>
  <si>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</si>
  <si>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</si>
  <si>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</si>
  <si>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</si>
  <si>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</si>
  <si>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</si>
  <si>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</si>
  <si>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</si>
  <si>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</si>
  <si>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</si>
  <si>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</si>
  <si>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</si>
  <si>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</si>
  <si>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</si>
  <si>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</si>
  <si>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</si>
  <si>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</si>
  <si>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</si>
  <si>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</si>
  <si>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</si>
  <si>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</si>
  <si>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</si>
  <si>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</si>
  <si>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</si>
  <si>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</si>
  <si>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</si>
  <si>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</si>
  <si>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</si>
  <si>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</si>
  <si>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</si>
  <si>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</si>
  <si>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</si>
  <si>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</si>
  <si>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</si>
  <si>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</si>
  <si>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</si>
  <si>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</si>
  <si>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</si>
  <si>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</si>
  <si>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</si>
  <si>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</si>
  <si>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</si>
  <si>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</si>
  <si>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</si>
  <si>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</si>
  <si>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</si>
  <si>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</si>
  <si>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</si>
  <si>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</si>
  <si>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</si>
  <si>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</si>
  <si>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</si>
  <si>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</si>
  <si>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</si>
  <si>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</si>
  <si>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</si>
  <si>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</si>
  <si>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</si>
  <si>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</si>
  <si>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</si>
  <si>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</si>
  <si>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</si>
  <si>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</si>
  <si>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</si>
  <si>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</si>
  <si>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</si>
  <si>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</si>
  <si>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</si>
  <si>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</si>
  <si>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</si>
  <si>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</si>
  <si>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</si>
  <si>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</si>
  <si>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</si>
  <si>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</si>
  <si>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</si>
  <si>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</si>
  <si>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</si>
  <si>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</si>
  <si>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</si>
  <si>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</si>
  <si>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</si>
  <si>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</si>
  <si>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</si>
  <si>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</si>
  <si>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</si>
  <si>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</si>
  <si>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</si>
  <si>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</si>
  <si>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</si>
  <si>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</si>
  <si>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</si>
  <si>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</si>
  <si>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</si>
  <si>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</si>
  <si>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</si>
  <si>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</si>
  <si>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</si>
  <si>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</si>
  <si>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</si>
  <si>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</si>
  <si>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</si>
  <si>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</si>
  <si>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</si>
  <si>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</si>
  <si>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</si>
  <si>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</si>
  <si>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</si>
  <si>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</si>
  <si>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</si>
  <si>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</si>
  <si>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</si>
  <si>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</si>
  <si>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</si>
  <si>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</si>
  <si>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</si>
  <si>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</si>
  <si>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</si>
  <si>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</si>
  <si>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</si>
  <si>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</si>
  <si>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</si>
  <si>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</si>
  <si>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</si>
  <si>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</si>
  <si>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</si>
  <si>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</si>
  <si>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</si>
  <si>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</si>
  <si>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</si>
  <si>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</si>
  <si>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</si>
  <si>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</si>
  <si>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</si>
  <si>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</si>
  <si>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</si>
  <si>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</si>
  <si>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</si>
  <si>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</si>
  <si>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</si>
  <si>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</si>
  <si>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</si>
  <si>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</si>
  <si>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</si>
  <si>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</si>
  <si>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</si>
  <si>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</si>
  <si>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</si>
  <si>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</si>
  <si>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</si>
  <si>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</si>
  <si>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</si>
  <si>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</si>
  <si>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</si>
  <si>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</si>
  <si>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</si>
  <si>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</si>
  <si>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</si>
  <si>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</si>
  <si>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</si>
  <si>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</si>
  <si>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</si>
  <si>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</si>
  <si>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</si>
  <si>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</si>
  <si>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</si>
  <si>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</si>
  <si>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</si>
  <si>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</si>
  <si>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</si>
  <si>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</si>
  <si>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</si>
  <si>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</si>
  <si>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</si>
  <si>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</si>
  <si>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</si>
  <si>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</si>
  <si>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</si>
  <si>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</si>
  <si>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</si>
  <si>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</si>
  <si>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</si>
  <si>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</si>
  <si>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</si>
  <si>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</si>
  <si>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</si>
  <si>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</si>
  <si>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</si>
  <si>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</si>
  <si>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</si>
  <si>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</si>
  <si>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</si>
  <si>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</si>
  <si>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</si>
  <si>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</si>
  <si>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</si>
  <si>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</si>
  <si>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</si>
  <si>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</si>
  <si>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</si>
  <si>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</si>
  <si>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</si>
  <si>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</si>
  <si>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</si>
  <si>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</si>
  <si>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</si>
  <si>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</si>
  <si>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</si>
  <si>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</si>
  <si>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</si>
  <si>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</si>
  <si>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</si>
  <si>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</si>
  <si>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</si>
  <si>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</si>
  <si>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</si>
  <si>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</si>
  <si>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</si>
  <si>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</si>
  <si>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</si>
  <si>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</si>
  <si>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</si>
  <si>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</si>
  <si>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</si>
  <si>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</si>
  <si>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</si>
  <si>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</si>
  <si>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</si>
  <si>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</si>
  <si>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</si>
  <si>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</si>
  <si>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</si>
  <si>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</si>
  <si>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</si>
  <si>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</si>
  <si>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</si>
  <si>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</si>
  <si>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</si>
  <si>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</si>
  <si>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</si>
  <si>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</si>
  <si>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</si>
  <si>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</si>
  <si>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</si>
  <si>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</si>
  <si>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</si>
  <si>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</si>
  <si>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</si>
  <si>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</si>
  <si>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</si>
  <si>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</si>
  <si>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</si>
  <si>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</si>
  <si>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</si>
  <si>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</si>
  <si>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</si>
  <si>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</si>
  <si>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</si>
  <si>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</si>
  <si>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</si>
  <si>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</si>
  <si>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</si>
  <si>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</si>
  <si>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</si>
  <si>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</si>
  <si>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</si>
  <si>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</si>
  <si>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</si>
  <si>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</si>
  <si>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</si>
  <si>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</si>
  <si>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</si>
  <si>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</si>
  <si>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</si>
  <si>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</si>
  <si>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</si>
  <si>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</si>
  <si>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</si>
  <si>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</si>
  <si>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</si>
  <si>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</si>
  <si>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</si>
  <si>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</si>
  <si>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</si>
  <si>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</si>
  <si>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</si>
  <si>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</si>
  <si>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</si>
  <si>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</si>
  <si>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</si>
  <si>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</si>
  <si>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</si>
  <si>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</si>
  <si>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</si>
  <si>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</si>
  <si>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</si>
  <si>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</si>
  <si>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</si>
  <si>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</si>
  <si>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</si>
  <si>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</si>
  <si>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</si>
  <si>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</si>
  <si>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</si>
  <si>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</si>
  <si>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</si>
  <si>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</si>
  <si>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</si>
  <si>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</si>
  <si>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</si>
  <si>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</si>
  <si>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</si>
  <si>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</si>
  <si>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</si>
  <si>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</si>
  <si>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</si>
  <si>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</si>
  <si>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</si>
  <si>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</si>
  <si>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</si>
  <si>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</si>
  <si>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</si>
  <si>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</si>
  <si>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</si>
  <si>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</si>
  <si>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</si>
  <si>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</si>
  <si>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</si>
  <si>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</si>
  <si>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</si>
  <si>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</si>
  <si>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</si>
  <si>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</si>
  <si>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</si>
  <si>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</si>
  <si>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</si>
  <si>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</si>
  <si>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</si>
  <si>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</si>
  <si>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</si>
  <si>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</si>
  <si>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</si>
  <si>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</si>
  <si>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</si>
  <si>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</si>
  <si>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</si>
  <si>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</si>
  <si>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</si>
  <si>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</si>
  <si>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</si>
  <si>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</si>
  <si>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</si>
  <si>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</si>
  <si>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</si>
  <si>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</si>
  <si>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</si>
  <si>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</si>
  <si>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</si>
  <si>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</si>
  <si>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</si>
  <si>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</si>
  <si>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</si>
  <si>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</si>
  <si>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</si>
  <si>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</si>
  <si>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</si>
  <si>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</si>
  <si>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</si>
  <si>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</si>
  <si>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</si>
  <si>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</si>
  <si>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</si>
  <si>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</si>
  <si>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</si>
  <si>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</si>
  <si>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</si>
  <si>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</si>
  <si>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</si>
  <si>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</si>
  <si>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</si>
  <si>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</si>
  <si>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</si>
  <si>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</si>
  <si>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</si>
  <si>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</si>
  <si>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</si>
  <si>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</si>
  <si>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</si>
  <si>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</si>
  <si>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</si>
  <si>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</si>
  <si>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</si>
  <si>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</si>
  <si>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</si>
  <si>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</si>
  <si>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</si>
  <si>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</si>
  <si>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</si>
  <si>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</si>
  <si>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</si>
  <si>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</si>
  <si>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</si>
  <si>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</si>
  <si>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</si>
  <si>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</si>
  <si>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</si>
  <si>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</si>
  <si>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</si>
  <si>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</si>
  <si>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</si>
  <si>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</si>
  <si>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</si>
  <si>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</si>
  <si>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</si>
  <si>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</si>
  <si>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</si>
  <si>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</si>
  <si>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</si>
  <si>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</si>
  <si>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</si>
  <si>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</si>
  <si>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</si>
  <si>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</si>
  <si>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</si>
  <si>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</si>
  <si>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</si>
  <si>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</si>
  <si>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</si>
  <si>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</si>
  <si>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</si>
  <si>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</si>
  <si>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</si>
  <si>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</si>
  <si>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</si>
  <si>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</si>
  <si>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</si>
  <si>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</si>
  <si>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</si>
  <si>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</si>
  <si>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</si>
  <si>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</si>
  <si>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</si>
  <si>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</si>
  <si>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</si>
  <si>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</si>
  <si>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</si>
  <si>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</si>
  <si>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</si>
  <si>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</si>
  <si>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</si>
  <si>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</si>
  <si>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</si>
  <si>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</si>
  <si>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</si>
  <si>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</si>
  <si>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</si>
  <si>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</si>
  <si>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</si>
  <si>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</si>
  <si>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</si>
  <si>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</si>
  <si>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</si>
  <si>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</si>
  <si>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</si>
  <si>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</si>
  <si>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</si>
  <si>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</si>
  <si>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</si>
  <si>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</si>
  <si>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</si>
  <si>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</si>
  <si>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</si>
  <si>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</si>
  <si>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</si>
  <si>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</si>
  <si>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</si>
  <si>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</si>
  <si>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</si>
  <si>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</si>
  <si>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</si>
  <si>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</si>
  <si>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</si>
  <si>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</si>
  <si>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</si>
  <si>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</si>
  <si>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</si>
  <si>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</si>
  <si>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</si>
  <si>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</si>
  <si>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</si>
  <si>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</si>
  <si>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</si>
  <si>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</si>
  <si>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</si>
  <si>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</si>
  <si>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</si>
  <si>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</si>
  <si>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</si>
  <si>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</si>
  <si>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</si>
  <si>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</si>
  <si>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</si>
  <si>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</si>
  <si>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</si>
  <si>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</si>
  <si>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</si>
  <si>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</si>
  <si>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</si>
  <si>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</si>
  <si>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</si>
  <si>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</si>
  <si>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</si>
  <si>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</si>
  <si>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</si>
  <si>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</si>
  <si>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</si>
  <si>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</si>
  <si>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</si>
  <si>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</si>
  <si>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</si>
  <si>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</si>
  <si>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</si>
  <si>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</si>
  <si>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</si>
  <si>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</si>
  <si>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</si>
  <si>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</si>
  <si>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</si>
  <si>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</si>
  <si>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</si>
  <si>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</si>
  <si>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</si>
  <si>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</si>
  <si>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</si>
  <si>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</si>
  <si>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</si>
  <si>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</si>
  <si>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</si>
  <si>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</si>
  <si>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</si>
  <si>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</si>
  <si>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</si>
  <si>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</si>
  <si>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</si>
  <si>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</si>
  <si>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</si>
  <si>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</si>
  <si>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</si>
  <si>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</si>
  <si>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</si>
  <si>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</si>
  <si>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</si>
  <si>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</si>
  <si>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</si>
  <si>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</si>
  <si>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</si>
  <si>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</si>
  <si>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</si>
  <si>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</si>
  <si>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</si>
  <si>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</si>
  <si>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</si>
  <si>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</si>
  <si>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</si>
  <si>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</si>
  <si>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</si>
  <si>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</si>
  <si>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</si>
  <si>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</si>
  <si>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</si>
  <si>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</si>
  <si>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</si>
  <si>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</si>
  <si>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</si>
  <si>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</si>
  <si>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</si>
  <si>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</si>
  <si>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</si>
  <si>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</si>
  <si>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</si>
  <si>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</si>
  <si>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</si>
  <si>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</si>
  <si>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</si>
  <si>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</si>
  <si>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</si>
  <si>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</si>
  <si>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</si>
  <si>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</si>
  <si>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</si>
  <si>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</si>
  <si>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</si>
  <si>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</si>
  <si>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</si>
  <si>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</si>
  <si>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</si>
  <si>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</si>
  <si>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</si>
  <si>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</si>
  <si>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</si>
  <si>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</si>
  <si>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</si>
  <si>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</si>
  <si>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</si>
  <si>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</si>
  <si>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</si>
  <si>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</si>
  <si>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</si>
  <si>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</si>
  <si>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</si>
  <si>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</si>
  <si>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</si>
  <si>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</si>
  <si>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</si>
  <si>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</si>
  <si>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</si>
  <si>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</si>
  <si>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</si>
  <si>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</si>
  <si>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</si>
  <si>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</si>
  <si>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</si>
  <si>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</si>
  <si>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</si>
  <si>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</si>
  <si>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</si>
  <si>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</si>
  <si>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</si>
  <si>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</si>
  <si>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</si>
  <si>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</si>
  <si>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</si>
  <si>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</si>
  <si>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</si>
  <si>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</si>
  <si>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</si>
  <si>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</si>
  <si>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</si>
  <si>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</si>
  <si>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</si>
  <si>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</si>
  <si>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</si>
  <si>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</si>
  <si>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</si>
  <si>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</si>
  <si>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</si>
  <si>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</si>
  <si>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</si>
  <si>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</si>
  <si>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</si>
  <si>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</si>
  <si>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</si>
  <si>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</si>
  <si>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</si>
  <si>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</si>
  <si>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</si>
  <si>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</si>
  <si>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</si>
  <si>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</si>
  <si>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</si>
  <si>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</si>
  <si>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</si>
  <si>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</si>
  <si>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</si>
  <si>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</si>
  <si>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</si>
  <si>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</si>
  <si>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</si>
  <si>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</si>
  <si>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</si>
  <si>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</si>
  <si>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</si>
  <si>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</si>
  <si>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</si>
  <si>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</si>
  <si>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</si>
  <si>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</si>
  <si>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</si>
  <si>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</si>
  <si>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</si>
  <si>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</si>
  <si>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</si>
  <si>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</si>
  <si>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</si>
  <si>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</si>
  <si>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</si>
  <si>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</si>
  <si>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</si>
  <si>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</si>
  <si>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</si>
  <si>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</si>
  <si>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</si>
  <si>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</si>
  <si>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</si>
  <si>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</si>
  <si>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</si>
  <si>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</si>
  <si>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</si>
  <si>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</si>
  <si>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</si>
  <si>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</si>
  <si>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</si>
  <si>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</si>
  <si>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</si>
  <si>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</si>
  <si>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</si>
  <si>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</si>
  <si>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</si>
  <si>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</si>
  <si>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</si>
  <si>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</si>
  <si>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</si>
  <si>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</si>
  <si>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</si>
  <si>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</si>
  <si>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</si>
  <si>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</si>
  <si>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</si>
  <si>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</si>
  <si>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</si>
  <si>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</si>
  <si>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</si>
  <si>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</si>
  <si>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</si>
  <si>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</si>
  <si>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</si>
  <si>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</si>
  <si>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</si>
  <si>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</si>
  <si>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</si>
  <si>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</si>
  <si>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</si>
  <si>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</si>
  <si>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</si>
  <si>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</si>
  <si>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</si>
  <si>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</si>
  <si>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</si>
  <si>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</si>
  <si>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</si>
  <si>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</si>
  <si>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</si>
  <si>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</si>
  <si>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</si>
  <si>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</si>
  <si>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</si>
  <si>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</si>
  <si>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</si>
  <si>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</si>
  <si>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</si>
  <si>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</si>
  <si>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</si>
  <si>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</si>
  <si>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</si>
  <si>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</si>
  <si>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</si>
  <si>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</si>
  <si>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</si>
  <si>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</si>
  <si>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</si>
  <si>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</si>
  <si>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</si>
  <si>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</si>
  <si>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</si>
  <si>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</si>
  <si>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</si>
  <si>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</si>
  <si>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</si>
  <si>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</si>
  <si>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</si>
  <si>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</si>
  <si>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</si>
  <si>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</si>
  <si>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</si>
  <si>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</si>
  <si>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</si>
  <si>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</si>
  <si>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</si>
  <si>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</si>
  <si>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</si>
  <si>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</si>
  <si>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</si>
  <si>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</si>
  <si>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</si>
  <si>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</si>
  <si>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</si>
  <si>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</si>
  <si>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</si>
  <si>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</si>
  <si>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</si>
  <si>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</si>
  <si>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</si>
  <si>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</si>
  <si>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</si>
  <si>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</si>
  <si>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</si>
  <si>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</si>
  <si>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</si>
  <si>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</si>
  <si>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</si>
  <si>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</si>
  <si>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</si>
  <si>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</si>
  <si>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</si>
  <si>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</si>
  <si>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</si>
  <si>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</si>
  <si>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</si>
  <si>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</si>
  <si>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</si>
  <si>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</si>
  <si>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</si>
  <si>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</si>
  <si>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</si>
  <si>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</si>
  <si>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</si>
  <si>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</si>
  <si>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</si>
  <si>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</si>
  <si>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</si>
  <si>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</si>
  <si>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</si>
  <si>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</si>
  <si>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</si>
  <si>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</si>
  <si>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</si>
  <si>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</si>
  <si>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</si>
  <si>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</si>
  <si>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</si>
  <si>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</si>
  <si>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</si>
  <si>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</si>
  <si>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</si>
  <si>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</si>
  <si>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</si>
  <si>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</si>
  <si>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</si>
  <si>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</si>
  <si>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</si>
  <si>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</si>
  <si>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</si>
  <si>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</si>
  <si>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</si>
  <si>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</si>
  <si>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</si>
  <si>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</si>
  <si>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</si>
  <si>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</si>
  <si>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</si>
  <si>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</si>
  <si>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</si>
  <si>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</si>
  <si>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</si>
  <si>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</si>
  <si>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</si>
  <si>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</si>
  <si>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</si>
  <si>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</si>
  <si>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</si>
  <si>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</si>
  <si>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</si>
  <si>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</si>
  <si>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</si>
  <si>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</si>
  <si>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</si>
  <si>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</si>
  <si>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</si>
  <si>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</si>
  <si>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</si>
  <si>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</si>
  <si>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</si>
  <si>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</si>
  <si>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</si>
  <si>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</si>
  <si>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</si>
  <si>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</si>
  <si>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</si>
  <si>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</si>
  <si>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</si>
  <si>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</si>
  <si>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</si>
  <si>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</si>
  <si>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</si>
  <si>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</si>
  <si>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</si>
  <si>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</si>
  <si>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</si>
  <si>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</si>
  <si>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</si>
  <si>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</si>
  <si>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</si>
  <si>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</si>
  <si>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</si>
  <si>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</si>
  <si>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</si>
  <si>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</si>
  <si>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</si>
  <si>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</si>
  <si>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</si>
  <si>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</si>
  <si>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</si>
  <si>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</si>
  <si>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</si>
  <si>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</si>
  <si>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</si>
  <si>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</si>
  <si>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</si>
  <si>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</si>
  <si>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</si>
  <si>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</si>
  <si>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</si>
  <si>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</si>
  <si>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</si>
  <si>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</si>
  <si>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</si>
  <si>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</si>
  <si>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</si>
  <si>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</si>
  <si>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</si>
  <si>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</si>
  <si>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</si>
  <si>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</si>
  <si>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</si>
  <si>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</si>
  <si>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</si>
  <si>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</si>
  <si>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</si>
  <si>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</si>
  <si>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</si>
  <si>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</si>
  <si>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</si>
  <si>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</si>
  <si>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</si>
  <si>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</si>
  <si>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</si>
  <si>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</si>
  <si>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</si>
  <si>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</si>
  <si>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</si>
  <si>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</si>
  <si>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</si>
  <si>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</si>
  <si>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</si>
  <si>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</si>
  <si>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</si>
  <si>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</si>
  <si>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</si>
  <si>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</si>
  <si>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</si>
  <si>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</si>
  <si>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</si>
  <si>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</si>
  <si>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</si>
  <si>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</si>
  <si>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</si>
  <si>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</si>
  <si>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</si>
  <si>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</si>
  <si>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</si>
  <si>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</si>
  <si>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</si>
  <si>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</si>
  <si>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</si>
  <si>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</si>
  <si>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</si>
  <si>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</si>
  <si>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</si>
  <si>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</si>
  <si>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</si>
  <si>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</si>
  <si>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</si>
  <si>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</si>
  <si>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</si>
  <si>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</si>
  <si>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</si>
  <si>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</si>
  <si>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</si>
  <si>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</si>
  <si>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</si>
  <si>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</si>
  <si>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</si>
  <si>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</si>
  <si>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</si>
  <si>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</si>
  <si>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</si>
  <si>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</si>
  <si>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</si>
  <si>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</si>
  <si>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</si>
  <si>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</si>
  <si>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</si>
  <si>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</si>
  <si>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</si>
  <si>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</si>
  <si>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</si>
  <si>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</si>
  <si>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</si>
  <si>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</si>
  <si>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</si>
  <si>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</si>
  <si>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</si>
  <si>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</si>
  <si>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</si>
  <si>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</si>
  <si>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</si>
  <si>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</si>
  <si>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</si>
  <si>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</si>
  <si>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</si>
  <si>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</si>
  <si>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</si>
  <si>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</si>
  <si>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</si>
  <si>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</si>
  <si>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</si>
  <si>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</si>
  <si>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</si>
  <si>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</si>
  <si>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</si>
  <si>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</si>
  <si>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</si>
  <si>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</si>
  <si>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</si>
  <si>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</si>
  <si>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</si>
  <si>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</si>
  <si>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</si>
  <si>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</si>
  <si>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</si>
  <si>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</si>
  <si>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</si>
  <si>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</si>
  <si>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</si>
  <si>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</si>
  <si>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</si>
  <si>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</si>
  <si>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</si>
  <si>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</si>
  <si>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</si>
  <si>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</si>
  <si>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</si>
  <si>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</si>
  <si>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</si>
  <si>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</si>
  <si>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</si>
  <si>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</si>
  <si>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</si>
  <si>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</si>
  <si>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</si>
  <si>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</si>
  <si>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</si>
  <si>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</si>
  <si>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</si>
  <si>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</si>
  <si>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</si>
  <si>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</si>
  <si>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</si>
  <si>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</si>
  <si>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</si>
  <si>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</si>
  <si>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</si>
  <si>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</si>
  <si>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</si>
  <si>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</si>
  <si>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</si>
  <si>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</si>
  <si>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</si>
  <si>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</si>
  <si>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</si>
  <si>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</si>
  <si>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</si>
  <si>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</si>
  <si>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</si>
  <si>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</si>
  <si>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</si>
  <si>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</si>
  <si>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</si>
  <si>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</si>
  <si>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</si>
  <si>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</si>
  <si>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</si>
  <si>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</si>
  <si>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</si>
  <si>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</si>
  <si>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</si>
  <si>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</si>
  <si>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</si>
  <si>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</si>
  <si>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</si>
  <si>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</si>
  <si>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</si>
  <si>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</si>
  <si>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</si>
  <si>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</si>
  <si>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</si>
  <si>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</si>
  <si>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</si>
  <si>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</si>
  <si>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</si>
  <si>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</si>
  <si>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</si>
  <si>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</si>
  <si>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</si>
  <si>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</si>
  <si>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</si>
  <si>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</si>
  <si>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</si>
  <si>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</si>
  <si>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</si>
  <si>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</si>
  <si>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</si>
  <si>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</si>
  <si>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</si>
  <si>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</si>
  <si>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</si>
  <si>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</si>
  <si>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</si>
  <si>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</si>
  <si>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</si>
  <si>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</si>
  <si>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</si>
  <si>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</si>
  <si>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</si>
  <si>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</si>
  <si>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</si>
  <si>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</si>
  <si>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</si>
  <si>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</si>
  <si>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</si>
  <si>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</si>
  <si>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</si>
  <si>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</si>
  <si>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</si>
  <si>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</si>
  <si>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</si>
  <si>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</si>
  <si>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</si>
  <si>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</si>
  <si>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</si>
  <si>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</si>
  <si>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</si>
  <si>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</si>
  <si>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</si>
  <si>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</si>
  <si>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</si>
  <si>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</si>
  <si>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</si>
  <si>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</si>
  <si>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</si>
  <si>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</si>
  <si>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</si>
  <si>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</si>
  <si>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</si>
  <si>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</si>
  <si>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</si>
  <si>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</si>
  <si>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</si>
  <si>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</si>
  <si>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</si>
  <si>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</si>
  <si>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</si>
  <si>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</si>
  <si>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</si>
  <si>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</si>
  <si>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</si>
  <si>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</si>
  <si>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</si>
  <si>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</si>
  <si>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</si>
  <si>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</si>
  <si>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</si>
  <si>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</si>
  <si>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</si>
  <si>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</si>
  <si>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</si>
  <si>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</si>
  <si>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</si>
  <si>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</si>
  <si>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</si>
  <si>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</si>
  <si>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</si>
  <si>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</si>
  <si>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</si>
  <si>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</si>
  <si>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</si>
  <si>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</si>
  <si>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</si>
  <si>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</si>
  <si>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</si>
  <si>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</si>
  <si>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</si>
  <si>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</si>
  <si>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</si>
  <si>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</si>
  <si>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</si>
  <si>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</si>
  <si>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</si>
  <si>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</si>
  <si>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</si>
  <si>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</si>
  <si>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</si>
  <si>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</si>
  <si>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</si>
  <si>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</si>
  <si>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</si>
  <si>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</si>
  <si>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</si>
  <si>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</si>
  <si>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</si>
  <si>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</si>
  <si>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</si>
  <si>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</si>
  <si>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</si>
  <si>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</si>
  <si>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</si>
  <si>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</si>
  <si>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</si>
  <si>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</si>
  <si>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</si>
  <si>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</si>
  <si>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</si>
  <si>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</si>
  <si>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</si>
  <si>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</si>
  <si>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</si>
  <si>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</si>
  <si>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</si>
  <si>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</si>
  <si>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</si>
  <si>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</si>
  <si>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</si>
  <si>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</si>
  <si>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</si>
  <si>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</si>
  <si>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</si>
  <si>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</si>
  <si>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</si>
  <si>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</si>
  <si>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</si>
  <si>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</si>
  <si>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</si>
  <si>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</si>
  <si>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</si>
  <si>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</si>
  <si>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</si>
  <si>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</si>
  <si>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</si>
  <si>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</si>
  <si>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</si>
  <si>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</si>
  <si>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</si>
  <si>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</si>
  <si>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</si>
  <si>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</si>
  <si>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</si>
  <si>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</si>
  <si>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</si>
  <si>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</si>
  <si>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</si>
  <si>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</si>
  <si>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</si>
  <si>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</si>
  <si>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</si>
  <si>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</si>
  <si>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</si>
  <si>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</si>
  <si>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</si>
  <si>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</si>
  <si>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</si>
  <si>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</si>
  <si>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</si>
  <si>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</si>
  <si>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</si>
  <si>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</si>
  <si>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</si>
  <si>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</si>
  <si>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</si>
  <si>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</si>
  <si>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</si>
  <si>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</si>
  <si>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</si>
  <si>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</si>
  <si>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</si>
  <si>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</si>
  <si>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</si>
  <si>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</si>
  <si>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</si>
  <si>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</si>
  <si>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</si>
  <si>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</si>
  <si>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</si>
  <si>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</si>
  <si>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</si>
  <si>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</si>
  <si>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</si>
  <si>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</si>
  <si>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</si>
  <si>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</si>
  <si>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</si>
  <si>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</si>
  <si>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</si>
  <si>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</si>
  <si>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</si>
  <si>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</si>
  <si>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</si>
  <si>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</si>
  <si>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</si>
  <si>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</si>
  <si>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</si>
  <si>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</si>
  <si>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</si>
  <si>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</si>
  <si>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</si>
  <si>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</si>
  <si>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</si>
  <si>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</si>
  <si>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</si>
  <si>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</si>
  <si>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</si>
  <si>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</si>
  <si>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</si>
  <si>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</si>
  <si>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</si>
  <si>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</si>
  <si>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</si>
  <si>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</si>
  <si>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</si>
  <si>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</si>
  <si>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</si>
  <si>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</si>
  <si>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</si>
  <si>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</si>
  <si>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</si>
  <si>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</si>
  <si>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</si>
  <si>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</si>
  <si>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</si>
  <si>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</si>
  <si>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</si>
  <si>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</si>
  <si>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</si>
  <si>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</si>
  <si>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</si>
  <si>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</si>
  <si>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</si>
  <si>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</si>
  <si>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</si>
  <si>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</si>
  <si>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</si>
  <si>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</si>
  <si>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</si>
  <si>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</si>
  <si>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</si>
  <si>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</si>
  <si>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</si>
  <si>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</si>
  <si>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</si>
  <si>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</si>
  <si>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</si>
  <si>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</si>
  <si>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</si>
  <si>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</si>
  <si>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</si>
  <si>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</si>
  <si>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</si>
  <si>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</si>
  <si>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</si>
  <si>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</si>
  <si>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</si>
  <si>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</si>
  <si>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</si>
  <si>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</si>
  <si>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</si>
  <si>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</si>
  <si>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</si>
  <si>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</si>
  <si>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</si>
  <si>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</si>
  <si>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</si>
  <si>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</si>
  <si>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</si>
  <si>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</si>
  <si>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</si>
  <si>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</si>
  <si>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</si>
  <si>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</si>
  <si>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</si>
  <si>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</si>
  <si>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</si>
  <si>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</si>
  <si>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</si>
  <si>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</si>
  <si>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</si>
  <si>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</si>
  <si>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</si>
  <si>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</si>
  <si>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</si>
  <si>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</si>
  <si>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</si>
  <si>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</si>
  <si>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</si>
  <si>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</si>
  <si>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</si>
  <si>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</si>
  <si>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</si>
  <si>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</si>
  <si>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</si>
  <si>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</si>
  <si>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</si>
  <si>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</si>
  <si>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</si>
  <si>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</si>
  <si>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</si>
  <si>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</si>
  <si>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</si>
  <si>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</si>
  <si>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</si>
  <si>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</si>
  <si>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</si>
  <si>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</si>
  <si>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</si>
  <si>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</si>
  <si>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</si>
  <si>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</si>
  <si>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</si>
  <si>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</si>
  <si>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</si>
  <si>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</si>
  <si>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</si>
  <si>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</si>
  <si>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</si>
  <si>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</si>
  <si>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</si>
  <si>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</si>
  <si>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</si>
  <si>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</si>
  <si>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</si>
  <si>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</si>
  <si>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</si>
  <si>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</si>
  <si>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</si>
  <si>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</si>
  <si>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</si>
  <si>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</si>
  <si>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</si>
  <si>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</si>
  <si>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</si>
  <si>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</si>
  <si>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</si>
  <si>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</si>
  <si>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</si>
  <si>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</si>
  <si>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</si>
  <si>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</si>
  <si>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</si>
  <si>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</si>
  <si>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</si>
  <si>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</si>
  <si>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</si>
  <si>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</si>
  <si>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</si>
  <si>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</si>
  <si>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</si>
  <si>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</si>
  <si>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</si>
  <si>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</si>
  <si>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</si>
  <si>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</si>
  <si>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</si>
  <si>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</si>
  <si>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</si>
  <si>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</si>
  <si>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</si>
  <si>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</si>
  <si>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</si>
  <si>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</si>
  <si>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</si>
  <si>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</si>
  <si>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</si>
  <si>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</si>
  <si>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</si>
  <si>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</si>
  <si>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</si>
  <si>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</si>
  <si>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</si>
  <si>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</si>
  <si>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</si>
  <si>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</si>
  <si>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</si>
  <si>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</si>
  <si>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</si>
  <si>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</si>
  <si>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</si>
  <si>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</si>
  <si>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</si>
  <si>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</si>
  <si>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</si>
  <si>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</si>
  <si>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</si>
  <si>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</si>
  <si>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</si>
  <si>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</si>
  <si>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</si>
  <si>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</si>
  <si>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</si>
  <si>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</si>
  <si>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</si>
  <si>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</si>
  <si>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</si>
  <si>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</si>
  <si>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</si>
  <si>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</si>
  <si>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</si>
  <si>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</si>
  <si>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</si>
  <si>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</si>
  <si>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</si>
  <si>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</si>
  <si>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</si>
  <si>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</si>
  <si>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</si>
  <si>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</si>
  <si>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</si>
  <si>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</si>
  <si>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</si>
  <si>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</si>
  <si>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</si>
  <si>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</si>
  <si>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</si>
  <si>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</si>
  <si>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</si>
  <si>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</si>
  <si>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</si>
  <si>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</si>
  <si>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</si>
  <si>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</si>
  <si>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</si>
  <si>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</si>
  <si>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</si>
  <si>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</si>
  <si>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</si>
  <si>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</si>
  <si>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</si>
  <si>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</si>
  <si>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</si>
  <si>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</si>
  <si>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</si>
  <si>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</si>
  <si>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</si>
  <si>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</si>
  <si>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</si>
  <si>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</si>
  <si>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</si>
  <si>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</si>
  <si>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</si>
  <si>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</si>
  <si>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</si>
  <si>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</si>
  <si>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</si>
  <si>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</si>
  <si>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</si>
  <si>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</si>
  <si>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</si>
  <si>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</si>
  <si>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</si>
  <si>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</si>
  <si>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</si>
  <si>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</si>
  <si>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</si>
  <si>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</si>
  <si>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</si>
  <si>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</si>
  <si>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</si>
  <si>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</si>
  <si>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</si>
  <si>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</si>
  <si>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</si>
  <si>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</si>
  <si>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</si>
  <si>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</si>
  <si>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</si>
  <si>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</si>
  <si>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</si>
  <si>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</si>
  <si>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</si>
  <si>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</si>
  <si>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</si>
  <si>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</si>
  <si>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</si>
  <si>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</si>
  <si>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</si>
  <si>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</si>
  <si>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</si>
  <si>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</si>
  <si>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</si>
  <si>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</si>
  <si>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</si>
  <si>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</si>
  <si>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</si>
  <si>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</si>
  <si>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</si>
  <si>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</si>
  <si>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</si>
  <si>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</si>
  <si>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</si>
  <si>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</si>
  <si>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</si>
  <si>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</si>
  <si>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</si>
  <si>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</si>
  <si>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</si>
  <si>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</si>
  <si>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</si>
  <si>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</si>
  <si>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</si>
  <si>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</si>
  <si>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</si>
  <si>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</si>
  <si>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</si>
  <si>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</si>
  <si>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</si>
  <si>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</si>
  <si>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</si>
  <si>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</si>
  <si>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</si>
  <si>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</si>
  <si>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</si>
  <si>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</si>
  <si>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</si>
  <si>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</si>
  <si>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</si>
  <si>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</si>
  <si>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</si>
  <si>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</si>
  <si>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</si>
  <si>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</si>
  <si>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</si>
  <si>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</si>
  <si>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</si>
  <si>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</si>
  <si>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</si>
  <si>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</si>
  <si>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</si>
  <si>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</si>
  <si>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</si>
  <si>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</si>
  <si>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</si>
  <si>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</si>
  <si>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</si>
  <si>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</si>
  <si>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</si>
  <si>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</si>
  <si>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</si>
  <si>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</si>
  <si>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</si>
  <si>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</si>
  <si>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</si>
  <si>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</si>
  <si>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</si>
  <si>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</si>
  <si>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</si>
  <si>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</si>
  <si>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</si>
  <si>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</si>
  <si>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</si>
  <si>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</si>
  <si>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</si>
  <si>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</si>
  <si>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</si>
  <si>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</si>
  <si>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</si>
  <si>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</si>
  <si>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</si>
  <si>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</si>
  <si>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</si>
  <si>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</si>
  <si>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</si>
  <si>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</si>
  <si>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</si>
  <si>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</si>
  <si>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</si>
  <si>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</si>
  <si>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</si>
  <si>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</si>
  <si>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</si>
  <si>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</si>
  <si>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</si>
  <si>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</si>
  <si>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</si>
  <si>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</si>
  <si>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</si>
  <si>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</si>
  <si>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</si>
  <si>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</si>
  <si>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</si>
  <si>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</si>
  <si>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</si>
  <si>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</si>
  <si>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</si>
  <si>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</si>
  <si>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</si>
  <si>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</si>
  <si>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</si>
  <si>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</si>
  <si>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</si>
  <si>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</si>
  <si>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</si>
  <si>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</si>
  <si>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</si>
  <si>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</si>
  <si>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</si>
  <si>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</si>
  <si>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</si>
  <si>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</si>
  <si>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</si>
  <si>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</si>
  <si>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</si>
  <si>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</si>
  <si>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</si>
  <si>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</si>
  <si>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</si>
  <si>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</si>
  <si>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</si>
  <si>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</si>
  <si>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</si>
  <si>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</si>
  <si>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</si>
  <si>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</si>
  <si>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</si>
  <si>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</si>
  <si>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</si>
  <si>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</si>
  <si>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</si>
  <si>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</si>
  <si>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</si>
  <si>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</si>
  <si>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</si>
  <si>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</si>
  <si>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</si>
  <si>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</si>
  <si>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</si>
  <si>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</si>
  <si>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</si>
  <si>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</si>
  <si>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</si>
  <si>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</si>
  <si>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</si>
  <si>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</si>
  <si>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</si>
  <si>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</si>
  <si>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</si>
  <si>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</si>
  <si>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</si>
  <si>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</si>
  <si>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</si>
  <si>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</si>
  <si>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</si>
  <si>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</si>
  <si>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</si>
  <si>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</si>
  <si>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</si>
  <si>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</si>
  <si>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</si>
  <si>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</si>
  <si>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</si>
  <si>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</si>
  <si>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</si>
  <si>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</si>
  <si>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</si>
  <si>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</si>
  <si>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</si>
  <si>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</si>
  <si>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</si>
  <si>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</si>
  <si>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</si>
  <si>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</si>
  <si>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</si>
  <si>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</si>
  <si>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</si>
  <si>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</si>
  <si>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</si>
  <si>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</si>
  <si>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</si>
  <si>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</si>
  <si>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</si>
  <si>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</si>
  <si>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</si>
  <si>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</si>
  <si>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</si>
  <si>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</si>
  <si>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</si>
  <si>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</si>
  <si>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</si>
  <si>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</si>
  <si>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</si>
  <si>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</si>
  <si>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</si>
  <si>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</si>
  <si>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</si>
  <si>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</si>
  <si>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</si>
  <si>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</si>
  <si>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</si>
  <si>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</si>
  <si>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</si>
  <si>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</si>
  <si>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</si>
  <si>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</si>
  <si>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</si>
  <si>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</si>
  <si>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</si>
  <si>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</si>
  <si>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</si>
  <si>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</si>
  <si>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</si>
  <si>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</si>
  <si>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</si>
  <si>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</si>
  <si>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</si>
  <si>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</si>
  <si>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</si>
  <si>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</si>
  <si>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</si>
  <si>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</si>
  <si>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</si>
  <si>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</si>
  <si>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</si>
  <si>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</si>
  <si>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</si>
  <si>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</si>
  <si>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</si>
  <si>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</si>
  <si>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</si>
  <si>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</si>
  <si>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</si>
  <si>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</si>
  <si>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</si>
  <si>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</si>
  <si>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</si>
  <si>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</si>
  <si>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</si>
  <si>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</si>
  <si>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</si>
  <si>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</si>
  <si>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</si>
  <si>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</si>
  <si>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</si>
  <si>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</si>
  <si>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</si>
  <si>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</si>
  <si>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</si>
  <si>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</si>
  <si>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</si>
  <si>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</si>
  <si>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</si>
  <si>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</si>
  <si>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</si>
  <si>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</si>
  <si>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</si>
  <si>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</si>
  <si>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</si>
  <si>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</si>
  <si>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</si>
  <si>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</si>
  <si>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</si>
  <si>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</si>
  <si>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</si>
  <si>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</si>
  <si>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</si>
  <si>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</si>
  <si>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</si>
  <si>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</si>
  <si>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</si>
  <si>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</si>
  <si>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</si>
  <si>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</si>
  <si>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</si>
  <si>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</si>
  <si>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</si>
  <si>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</si>
  <si>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</si>
  <si>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</si>
  <si>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</si>
  <si>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</si>
  <si>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</si>
  <si>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</si>
  <si>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</si>
  <si>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</si>
  <si>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</si>
  <si>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</si>
  <si>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</si>
  <si>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</si>
  <si>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</si>
  <si>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</si>
  <si>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</si>
  <si>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</si>
  <si>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</si>
  <si>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</si>
  <si>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</si>
  <si>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</si>
  <si>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</si>
  <si>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</si>
  <si>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</si>
  <si>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</si>
  <si>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</si>
  <si>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</si>
  <si>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</si>
  <si>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</si>
  <si>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</si>
  <si>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</si>
  <si>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</si>
  <si>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</si>
  <si>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</si>
  <si>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</si>
  <si>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</si>
  <si>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</si>
  <si>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</si>
  <si>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</si>
  <si>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</si>
  <si>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</si>
  <si>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</si>
  <si>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</si>
  <si>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</si>
  <si>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</si>
  <si>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</si>
  <si>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</si>
  <si>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</si>
  <si>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</si>
  <si>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</si>
  <si>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</si>
  <si>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</si>
  <si>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</si>
  <si>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</si>
  <si>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</si>
  <si>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</si>
  <si>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</si>
  <si>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</si>
  <si>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</si>
  <si>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</si>
  <si>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</si>
  <si>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</si>
  <si>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</si>
  <si>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</si>
  <si>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</si>
  <si>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</si>
  <si>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</si>
  <si>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</si>
  <si>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</si>
  <si>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</si>
  <si>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</si>
  <si>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</si>
  <si>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</si>
  <si>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</si>
  <si>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</si>
  <si>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</si>
  <si>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</si>
  <si>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</si>
  <si>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</si>
  <si>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</si>
  <si>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</si>
  <si>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</si>
  <si>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</si>
  <si>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</si>
  <si>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</si>
  <si>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</si>
  <si>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</si>
  <si>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</si>
  <si>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</si>
  <si>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</si>
  <si>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</si>
  <si>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</si>
  <si>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</si>
  <si>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</si>
  <si>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</si>
  <si>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</si>
  <si>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</si>
  <si>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</si>
  <si>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</si>
  <si>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</si>
  <si>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</si>
  <si>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</si>
  <si>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</si>
  <si>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</si>
  <si>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</si>
  <si>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</si>
  <si>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</si>
  <si>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</si>
  <si>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</si>
  <si>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</si>
  <si>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</si>
  <si>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</si>
  <si>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</si>
  <si>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</si>
  <si>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</si>
  <si>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</si>
  <si>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</si>
  <si>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</si>
  <si>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</si>
  <si>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</si>
  <si>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</si>
  <si>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</si>
  <si>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</si>
  <si>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</si>
  <si>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</si>
  <si>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</si>
  <si>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</si>
  <si>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</si>
  <si>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</si>
  <si>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</si>
  <si>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</si>
  <si>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</si>
  <si>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</si>
  <si>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</si>
  <si>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</si>
  <si>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</si>
  <si>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</si>
  <si>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</si>
  <si>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</si>
  <si>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</si>
  <si>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</si>
  <si>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</si>
  <si>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</si>
  <si>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</si>
  <si>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</si>
  <si>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</si>
  <si>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</si>
  <si>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</si>
  <si>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</si>
  <si>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</si>
  <si>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</si>
  <si>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</si>
  <si>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</si>
  <si>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</si>
  <si>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</si>
  <si>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</si>
  <si>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</si>
  <si>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</si>
  <si>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</si>
  <si>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</si>
  <si>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</si>
  <si>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</si>
  <si>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</si>
  <si>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</si>
  <si>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</si>
  <si>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</si>
  <si>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</si>
  <si>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</si>
  <si>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</si>
  <si>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</si>
  <si>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</si>
  <si>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</si>
  <si>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</si>
  <si>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</si>
  <si>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</si>
  <si>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</si>
  <si>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</si>
  <si>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</si>
  <si>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</si>
  <si>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</si>
  <si>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</si>
  <si>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</si>
  <si>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</si>
  <si>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</si>
  <si>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</si>
  <si>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</si>
  <si>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</si>
  <si>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</si>
  <si>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</si>
  <si>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</si>
  <si>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</si>
  <si>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</si>
  <si>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</si>
  <si>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</si>
  <si>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</si>
  <si>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</si>
  <si>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</si>
  <si>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</si>
  <si>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</si>
  <si>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</si>
  <si>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</si>
  <si>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</si>
  <si>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</si>
  <si>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</si>
  <si>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</si>
  <si>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</si>
  <si>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</si>
  <si>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</si>
  <si>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</si>
  <si>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</si>
  <si>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</si>
  <si>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</si>
  <si>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</si>
  <si>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</si>
  <si>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</si>
  <si>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</si>
  <si>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</si>
  <si>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</si>
  <si>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</si>
  <si>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</si>
  <si>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</si>
  <si>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</si>
  <si>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</si>
  <si>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</si>
  <si>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</si>
  <si>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</si>
  <si>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</si>
  <si>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</si>
  <si>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</si>
  <si>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</si>
  <si>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</si>
  <si>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</si>
  <si>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</si>
  <si>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</si>
  <si>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</si>
  <si>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</si>
  <si>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</si>
  <si>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</si>
  <si>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</si>
  <si>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</si>
  <si>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</si>
  <si>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</si>
  <si>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</si>
  <si>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</si>
  <si>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</si>
  <si>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</si>
  <si>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</si>
  <si>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</si>
  <si>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</si>
  <si>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</si>
  <si>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</si>
  <si>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</si>
  <si>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</si>
  <si>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</si>
  <si>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</si>
  <si>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</si>
  <si>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</si>
  <si>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</si>
  <si>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</si>
  <si>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</si>
  <si>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</si>
  <si>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</si>
  <si>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</si>
  <si>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</si>
  <si>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</si>
  <si>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</si>
  <si>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</si>
  <si>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</si>
  <si>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</si>
  <si>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</si>
  <si>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</si>
  <si>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</si>
  <si>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</si>
  <si>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</si>
  <si>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</si>
  <si>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</si>
  <si>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</si>
  <si>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</si>
  <si>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</si>
  <si>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</si>
  <si>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</si>
  <si>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</si>
  <si>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</si>
  <si>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</si>
  <si>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</si>
  <si>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</si>
  <si>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</si>
  <si>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</si>
  <si>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</si>
  <si>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</si>
  <si>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</si>
  <si>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</si>
  <si>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</si>
  <si>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</si>
  <si>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</si>
  <si>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</si>
  <si>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</si>
  <si>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</si>
  <si>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</si>
  <si>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</si>
  <si>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</si>
  <si>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</si>
  <si>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</si>
  <si>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</si>
  <si>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</si>
  <si>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</si>
  <si>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</si>
  <si>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</si>
  <si>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</si>
  <si>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</si>
  <si>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</si>
  <si>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</si>
  <si>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</si>
  <si>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</si>
  <si>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</si>
  <si>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</si>
  <si>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</si>
  <si>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</si>
  <si>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</si>
  <si>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</si>
  <si>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</si>
  <si>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</si>
  <si>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</si>
  <si>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</si>
  <si>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</si>
  <si>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</si>
  <si>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</si>
  <si>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</si>
  <si>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</si>
  <si>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</si>
  <si>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</si>
  <si>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</si>
  <si>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</si>
  <si>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</si>
  <si>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</si>
  <si>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</si>
  <si>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</si>
  <si>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</si>
  <si>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</si>
  <si>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</si>
  <si>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</si>
  <si>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</si>
  <si>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</si>
  <si>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</si>
  <si>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</si>
  <si>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</si>
  <si>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</si>
  <si>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</si>
  <si>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</si>
  <si>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</si>
  <si>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</si>
  <si>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</si>
  <si>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</si>
  <si>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</si>
  <si>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</si>
  <si>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</si>
  <si>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</si>
  <si>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</si>
  <si>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</si>
  <si>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</si>
  <si>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</si>
  <si>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</si>
  <si>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</si>
  <si>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</si>
  <si>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</si>
  <si>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</si>
  <si>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</si>
  <si>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</si>
  <si>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</si>
  <si>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</si>
  <si>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</si>
  <si>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</si>
  <si>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</si>
  <si>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</si>
  <si>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</si>
  <si>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</si>
  <si>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</si>
  <si>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</si>
  <si>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</si>
  <si>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</si>
  <si>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</si>
  <si>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</si>
  <si>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</si>
  <si>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</si>
  <si>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</si>
  <si>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</si>
  <si>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</si>
  <si>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</si>
  <si>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</si>
  <si>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</si>
  <si>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</si>
  <si>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</si>
  <si>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</si>
  <si>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</si>
  <si>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</si>
  <si>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</si>
  <si>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</si>
  <si>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</si>
  <si>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</si>
  <si>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</si>
  <si>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</si>
  <si>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</si>
  <si>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</si>
  <si>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</si>
  <si>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</si>
  <si>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</si>
  <si>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</si>
  <si>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</si>
  <si>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</si>
  <si>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</si>
  <si>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</si>
  <si>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</si>
  <si>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</si>
  <si>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</si>
  <si>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</si>
  <si>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</si>
  <si>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</si>
  <si>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</si>
  <si>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</si>
  <si>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</si>
  <si>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</si>
  <si>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</si>
  <si>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</si>
  <si>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</si>
  <si>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</si>
  <si>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</si>
  <si>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</si>
  <si>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</si>
  <si>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</si>
  <si>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</si>
  <si>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</si>
  <si>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</si>
  <si>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</si>
  <si>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</si>
  <si>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</si>
  <si>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</si>
  <si>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</si>
  <si>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</si>
  <si>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</si>
  <si>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</si>
  <si>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</si>
  <si>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</si>
  <si>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</si>
  <si>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</si>
  <si>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</si>
  <si>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</si>
  <si>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</si>
  <si>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</si>
  <si>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</si>
  <si>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</si>
  <si>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</si>
  <si>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</si>
  <si>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</si>
  <si>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</si>
  <si>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</si>
  <si>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</si>
  <si>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</si>
  <si>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</si>
  <si>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</si>
  <si>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</si>
  <si>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</si>
  <si>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</si>
  <si>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</si>
  <si>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</si>
  <si>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</si>
  <si>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</si>
  <si>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</si>
  <si>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</si>
  <si>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</si>
  <si>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</si>
  <si>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</si>
  <si>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</si>
  <si>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</si>
  <si>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</si>
  <si>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</si>
  <si>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</si>
  <si>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</si>
  <si>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</si>
  <si>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</si>
  <si>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</si>
  <si>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</si>
  <si>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</si>
  <si>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</si>
  <si>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</si>
  <si>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</si>
  <si>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</si>
  <si>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</si>
  <si>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</si>
  <si>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</si>
  <si>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</si>
  <si>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</si>
  <si>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</si>
  <si>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</si>
  <si>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</si>
  <si>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</si>
  <si>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</si>
  <si>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</si>
  <si>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</si>
  <si>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</si>
  <si>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</si>
  <si>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</si>
  <si>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</si>
  <si>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</si>
  <si>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</si>
  <si>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</si>
  <si>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</si>
  <si>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</si>
  <si>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</si>
  <si>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</si>
  <si>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</si>
  <si>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</si>
  <si>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</si>
  <si>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</si>
  <si>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</si>
  <si>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</si>
  <si>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</si>
  <si>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</si>
  <si>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</si>
  <si>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</si>
  <si>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</si>
  <si>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</si>
  <si>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</si>
  <si>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</si>
  <si>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</si>
  <si>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</si>
  <si>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</si>
  <si>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</si>
  <si>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</si>
  <si>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</si>
  <si>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</si>
  <si>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</si>
  <si>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</si>
  <si>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</si>
  <si>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</si>
  <si>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</si>
  <si>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</si>
  <si>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</si>
  <si>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</si>
  <si>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</si>
  <si>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</si>
  <si>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</si>
  <si>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</si>
  <si>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</si>
  <si>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</si>
  <si>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</si>
  <si>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</si>
  <si>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</si>
  <si>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</si>
  <si>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</si>
  <si>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</si>
  <si>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</si>
  <si>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</si>
  <si>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</si>
  <si>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</si>
  <si>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</si>
  <si>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</si>
  <si>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</si>
  <si>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</si>
  <si>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</si>
  <si>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</si>
  <si>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</si>
  <si>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</si>
  <si>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</si>
  <si>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</si>
  <si>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</si>
  <si>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</si>
  <si>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</si>
  <si>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</si>
  <si>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</si>
  <si>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</si>
  <si>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</si>
  <si>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</si>
  <si>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</si>
  <si>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</si>
  <si>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</si>
  <si>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</si>
  <si>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</si>
  <si>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</si>
  <si>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</si>
  <si>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</si>
  <si>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</si>
  <si>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</si>
  <si>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</si>
  <si>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</si>
  <si>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</si>
  <si>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</si>
  <si>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</si>
  <si>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</si>
  <si>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</si>
  <si>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</si>
  <si>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</si>
  <si>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</si>
  <si>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</si>
  <si>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</si>
  <si>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</si>
  <si>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</si>
  <si>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</si>
  <si>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</si>
  <si>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</si>
  <si>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</si>
  <si>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</si>
  <si>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</si>
  <si>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</si>
  <si>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</si>
  <si>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</si>
  <si>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</si>
  <si>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</si>
  <si>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</si>
  <si>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</si>
  <si>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</si>
  <si>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</si>
  <si>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</si>
  <si>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</si>
  <si>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</si>
  <si>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</si>
  <si>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</si>
  <si>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</si>
  <si>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</si>
  <si>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</si>
  <si>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</si>
  <si>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</si>
  <si>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</si>
  <si>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</si>
  <si>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</si>
  <si>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</si>
  <si>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</si>
  <si>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</si>
  <si>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</si>
  <si>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</si>
  <si>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</si>
  <si>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</si>
  <si>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</si>
  <si>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</si>
  <si>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</si>
  <si>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</si>
  <si>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</si>
  <si>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</si>
  <si>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</si>
  <si>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</si>
  <si>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</si>
  <si>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</si>
  <si>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</si>
  <si>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</si>
  <si>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</si>
  <si>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</si>
  <si>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</si>
  <si>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</si>
  <si>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</si>
  <si>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</si>
  <si>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</si>
  <si>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</si>
  <si>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</si>
  <si>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</si>
  <si>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</si>
  <si>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</si>
  <si>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</si>
  <si>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</si>
  <si>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</si>
  <si>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</si>
  <si>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</si>
  <si>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</si>
  <si>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</si>
  <si>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</si>
  <si>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</si>
  <si>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</si>
  <si>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</si>
  <si>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</si>
  <si>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</si>
  <si>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</si>
  <si>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</si>
  <si>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</si>
  <si>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</si>
  <si>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</si>
  <si>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</si>
  <si>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</si>
  <si>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</si>
  <si>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</si>
  <si>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</si>
  <si>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</si>
  <si>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</si>
  <si>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</si>
  <si>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</si>
  <si>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</si>
  <si>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</si>
  <si>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</si>
  <si>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</si>
  <si>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</si>
  <si>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</si>
  <si>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</si>
  <si>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</si>
  <si>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</si>
  <si>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</si>
  <si>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</si>
  <si>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</si>
  <si>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</si>
  <si>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</si>
  <si>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</si>
  <si>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</si>
  <si>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</si>
  <si>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</si>
  <si>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</si>
  <si>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</si>
  <si>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</si>
  <si>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</si>
  <si>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</si>
  <si>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</si>
  <si>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</si>
  <si>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</si>
  <si>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</si>
  <si>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</si>
  <si>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</si>
  <si>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</si>
  <si>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</si>
  <si>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</si>
  <si>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</si>
  <si>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</si>
  <si>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</si>
  <si>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</si>
  <si>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</si>
  <si>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</si>
  <si>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</si>
  <si>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</si>
  <si>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</si>
  <si>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</si>
  <si>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</si>
  <si>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</si>
  <si>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</si>
  <si>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</si>
  <si>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</si>
  <si>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</si>
  <si>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</si>
  <si>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</si>
  <si>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</si>
  <si>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</si>
  <si>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</si>
  <si>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</si>
  <si>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</si>
  <si>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</si>
  <si>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</si>
  <si>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</si>
  <si>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</si>
  <si>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</si>
  <si>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</si>
  <si>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</si>
  <si>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</si>
  <si>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</si>
  <si>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</si>
  <si>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</si>
  <si>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</si>
  <si>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</si>
  <si>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</si>
  <si>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</si>
  <si>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</si>
  <si>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</si>
  <si>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</si>
  <si>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</si>
  <si>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</si>
  <si>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</si>
  <si>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</si>
  <si>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</si>
  <si>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</si>
  <si>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</si>
  <si>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</si>
  <si>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</si>
  <si>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</si>
  <si>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</si>
  <si>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</si>
  <si>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</si>
  <si>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</si>
  <si>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</si>
  <si>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</si>
  <si>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</si>
  <si>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</si>
  <si>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</si>
  <si>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</si>
  <si>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</si>
  <si>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</si>
  <si>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</si>
  <si>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</si>
  <si>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</si>
  <si>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</si>
  <si>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</si>
  <si>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</si>
  <si>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</si>
  <si>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</si>
  <si>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</si>
  <si>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</si>
  <si>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</si>
  <si>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</si>
  <si>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</si>
  <si>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</si>
  <si>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</si>
  <si>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</si>
  <si>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</si>
  <si>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</si>
  <si>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</si>
  <si>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</si>
  <si>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</si>
  <si>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</si>
  <si>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</si>
  <si>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</si>
  <si>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</si>
  <si>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</si>
  <si>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</si>
  <si>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</si>
  <si>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</si>
  <si>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</si>
  <si>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</si>
  <si>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</si>
  <si>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</si>
  <si>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</si>
  <si>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</si>
  <si>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</si>
  <si>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</si>
  <si>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</si>
  <si>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</si>
  <si>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</si>
  <si>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</si>
  <si>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</si>
  <si>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</si>
  <si>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</si>
  <si>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</si>
  <si>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</si>
  <si>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</si>
  <si>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</si>
  <si>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</si>
  <si>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</si>
  <si>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</si>
  <si>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</si>
  <si>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</si>
  <si>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</si>
  <si>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</si>
  <si>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</si>
  <si>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</si>
  <si>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</si>
  <si>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</si>
  <si>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</si>
  <si>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</si>
  <si>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</si>
  <si>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</si>
  <si>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</si>
  <si>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</si>
  <si>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</si>
  <si>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</si>
  <si>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</si>
  <si>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</si>
  <si>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</si>
  <si>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</si>
  <si>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</si>
  <si>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</si>
  <si>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</si>
  <si>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</si>
  <si>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</si>
  <si>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</si>
  <si>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</si>
  <si>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</si>
  <si>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</si>
  <si>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</si>
  <si>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</si>
  <si>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</si>
  <si>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</si>
  <si>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</si>
  <si>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</si>
  <si>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</si>
  <si>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</si>
  <si>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</si>
  <si>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</si>
  <si>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</si>
  <si>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</si>
  <si>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</si>
  <si>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</si>
  <si>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</si>
  <si>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</si>
  <si>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</si>
  <si>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</si>
  <si>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</si>
  <si>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</si>
  <si>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</si>
  <si>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</si>
  <si>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</si>
  <si>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</si>
  <si>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</si>
  <si>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</si>
  <si>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</si>
  <si>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</si>
  <si>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</si>
  <si>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</si>
  <si>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</si>
  <si>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</si>
  <si>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</si>
  <si>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</si>
  <si>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</si>
  <si>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</si>
  <si>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</si>
  <si>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</si>
  <si>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</si>
  <si>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</si>
  <si>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</si>
  <si>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</si>
  <si>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</si>
  <si>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</si>
  <si>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</si>
  <si>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</si>
  <si>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</si>
  <si>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</si>
  <si>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</si>
  <si>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</si>
  <si>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</si>
  <si>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</si>
  <si>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</si>
  <si>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</si>
  <si>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</si>
  <si>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</si>
  <si>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</si>
  <si>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</si>
  <si>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</si>
  <si>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</si>
  <si>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</si>
  <si>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</si>
  <si>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</si>
  <si>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</si>
  <si>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</si>
  <si>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</si>
  <si>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</si>
  <si>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</si>
  <si>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</si>
  <si>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</si>
  <si>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</si>
  <si>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</si>
  <si>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</si>
  <si>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</si>
  <si>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</si>
  <si>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</si>
  <si>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</si>
  <si>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</si>
  <si>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</si>
  <si>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</si>
  <si>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</si>
  <si>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</si>
  <si>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</si>
  <si>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</si>
  <si>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</si>
  <si>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</si>
  <si>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</si>
  <si>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</si>
  <si>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</si>
  <si>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</si>
  <si>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</si>
  <si>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</si>
  <si>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</si>
  <si>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</si>
  <si>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</si>
  <si>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</si>
  <si>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</si>
  <si>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</si>
  <si>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</si>
  <si>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</si>
  <si>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</si>
  <si>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</si>
  <si>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</si>
  <si>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</si>
  <si>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</si>
  <si>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</si>
  <si>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</si>
  <si>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</si>
  <si>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</si>
  <si>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</si>
  <si>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</si>
  <si>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</si>
  <si>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</si>
  <si>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</si>
  <si>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</si>
  <si>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</si>
  <si>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</si>
  <si>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</si>
  <si>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</si>
  <si>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</si>
  <si>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</si>
  <si>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</si>
  <si>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</si>
  <si>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</si>
  <si>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</si>
  <si>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</si>
  <si>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</si>
  <si>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</si>
  <si>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</si>
  <si>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</si>
  <si>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</si>
  <si>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</si>
  <si>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</si>
  <si>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</si>
  <si>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</si>
  <si>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</si>
  <si>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</si>
  <si>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</si>
  <si>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</si>
  <si>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</si>
  <si>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</si>
  <si>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</si>
  <si>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</si>
  <si>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</si>
  <si>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</si>
  <si>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</si>
  <si>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</si>
  <si>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</si>
  <si>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</si>
  <si>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</si>
  <si>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</si>
  <si>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</si>
  <si>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</si>
  <si>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</si>
  <si>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</si>
  <si>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</si>
  <si>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</si>
  <si>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</si>
  <si>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</si>
  <si>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</si>
  <si>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</si>
  <si>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</si>
  <si>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</si>
  <si>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</si>
  <si>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</si>
  <si>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</si>
  <si>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</si>
  <si>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</si>
  <si>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</si>
  <si>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</si>
  <si>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</si>
  <si>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</si>
  <si>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</si>
  <si>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</si>
  <si>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</si>
  <si>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</si>
  <si>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</si>
  <si>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</si>
  <si>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</si>
  <si>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</si>
  <si>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</si>
  <si>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</si>
  <si>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</si>
  <si>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</si>
  <si>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</si>
  <si>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</si>
  <si>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</si>
  <si>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</si>
  <si>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</si>
  <si>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</si>
  <si>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</si>
  <si>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</si>
  <si>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</si>
  <si>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</si>
  <si>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</si>
  <si>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</si>
  <si>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</si>
  <si>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</si>
  <si>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</si>
  <si>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</si>
  <si>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</si>
  <si>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</si>
  <si>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</si>
  <si>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</si>
  <si>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</si>
  <si>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</si>
  <si>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</si>
  <si>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</si>
  <si>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</si>
  <si>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</si>
  <si>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</si>
  <si>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</si>
  <si>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</si>
  <si>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</si>
  <si>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</si>
  <si>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</si>
  <si>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</si>
  <si>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</si>
  <si>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</si>
  <si>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</si>
  <si>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</si>
  <si>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</si>
  <si>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</si>
  <si>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</si>
  <si>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</si>
  <si>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</si>
  <si>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</si>
  <si>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</si>
  <si>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</si>
  <si>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</si>
  <si>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</si>
  <si>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</si>
  <si>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</si>
  <si>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</si>
  <si>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</si>
  <si>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</si>
  <si>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</si>
  <si>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</si>
  <si>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</si>
  <si>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</si>
  <si>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</si>
  <si>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</si>
  <si>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</si>
  <si>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</si>
  <si>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</si>
  <si>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</si>
  <si>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</si>
  <si>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</si>
  <si>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</si>
  <si>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</si>
  <si>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</si>
  <si>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</si>
  <si>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</si>
  <si>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</si>
  <si>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</si>
  <si>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</si>
  <si>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</si>
  <si>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</si>
  <si>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</si>
  <si>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</si>
  <si>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</si>
  <si>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</si>
  <si>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</si>
  <si>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</si>
  <si>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</si>
  <si>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</si>
  <si>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</si>
  <si>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</si>
  <si>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</si>
  <si>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</si>
  <si>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</si>
  <si>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</si>
  <si>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</si>
  <si>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</si>
  <si>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</si>
  <si>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</si>
  <si>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</si>
  <si>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</si>
  <si>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</si>
  <si>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</si>
  <si>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</si>
  <si>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</si>
  <si>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</si>
  <si>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</si>
  <si>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</si>
  <si>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</si>
  <si>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</si>
  <si>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</si>
  <si>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</si>
  <si>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</si>
  <si>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</si>
  <si>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</si>
  <si>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</si>
  <si>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</si>
  <si>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</si>
  <si>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</si>
  <si>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</si>
  <si>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</si>
  <si>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</si>
  <si>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</si>
  <si>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</si>
  <si>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</si>
  <si>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</si>
  <si>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</si>
  <si>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</si>
  <si>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</si>
  <si>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</si>
  <si>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</si>
  <si>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</si>
  <si>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</si>
  <si>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</si>
  <si>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</si>
  <si>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</si>
  <si>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</si>
  <si>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</si>
  <si>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</si>
  <si>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</si>
  <si>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</si>
  <si>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</si>
  <si>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</si>
  <si>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</si>
  <si>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</si>
  <si>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</si>
  <si>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</si>
  <si>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</si>
  <si>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</si>
  <si>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</si>
  <si>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</si>
  <si>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</si>
  <si>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</si>
  <si>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</si>
  <si>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</si>
  <si>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</si>
  <si>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</si>
  <si>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</si>
  <si>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</si>
  <si>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</si>
  <si>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</si>
  <si>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</si>
  <si>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</si>
  <si>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</si>
  <si>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</si>
  <si>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</si>
  <si>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</si>
  <si>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</si>
  <si>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</si>
  <si>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</si>
  <si>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</si>
  <si>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</si>
  <si>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</si>
  <si>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</si>
  <si>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</si>
  <si>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</si>
  <si>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</si>
  <si>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</si>
  <si>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</si>
  <si>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</si>
  <si>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</si>
  <si>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</si>
  <si>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</si>
  <si>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</si>
  <si>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</si>
  <si>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</si>
  <si>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</si>
  <si>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</si>
  <si>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</si>
  <si>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</si>
  <si>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</si>
  <si>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</si>
  <si>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</si>
  <si>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</si>
  <si>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</si>
  <si>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</si>
  <si>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</si>
  <si>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</si>
  <si>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</si>
  <si>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</si>
  <si>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</si>
  <si>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</si>
  <si>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</si>
  <si>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</si>
  <si>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</si>
  <si>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</si>
  <si>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</si>
  <si>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</si>
  <si>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</si>
  <si>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</si>
  <si>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</si>
  <si>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</si>
  <si>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</si>
  <si>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</si>
  <si>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</si>
  <si>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</si>
  <si>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</si>
  <si>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</si>
  <si>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</si>
  <si>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</si>
  <si>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</si>
  <si>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</si>
  <si>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</si>
  <si>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</si>
  <si>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</si>
  <si>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</si>
  <si>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</si>
  <si>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</si>
  <si>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</si>
  <si>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</si>
  <si>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</si>
  <si>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</si>
  <si>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</si>
  <si>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</si>
  <si>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</si>
  <si>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</si>
  <si>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</si>
  <si>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</si>
  <si>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</si>
  <si>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</si>
  <si>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</si>
  <si>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</si>
  <si>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</si>
  <si>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</si>
  <si>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</si>
  <si>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</si>
  <si>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</si>
  <si>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</si>
  <si>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</si>
  <si>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</si>
  <si>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</si>
  <si>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</si>
  <si>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</si>
  <si>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</si>
  <si>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</si>
  <si>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</si>
  <si>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</si>
  <si>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</si>
  <si>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</si>
  <si>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</si>
  <si>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</si>
  <si>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</si>
  <si>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</si>
  <si>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</si>
  <si>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</si>
  <si>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</si>
  <si>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</si>
  <si>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</si>
  <si>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</si>
  <si>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</si>
  <si>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</si>
  <si>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</si>
  <si>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</si>
  <si>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</si>
  <si>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</si>
  <si>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</si>
  <si>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</si>
  <si>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</si>
  <si>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</si>
  <si>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</si>
  <si>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</si>
  <si>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</si>
  <si>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</si>
  <si>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</si>
  <si>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</si>
  <si>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</si>
  <si>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</si>
  <si>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</si>
  <si>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</si>
  <si>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</si>
  <si>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</si>
  <si>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</si>
  <si>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</si>
  <si>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</si>
  <si>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</si>
  <si>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</si>
  <si>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</si>
  <si>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</si>
  <si>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</si>
  <si>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</si>
  <si>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</si>
  <si>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</si>
  <si>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</si>
  <si>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</si>
  <si>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</si>
  <si>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</si>
  <si>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</si>
  <si>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</si>
  <si>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</si>
  <si>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</si>
  <si>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</si>
  <si>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</si>
  <si>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</si>
  <si>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</si>
  <si>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</si>
  <si>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</si>
  <si>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</si>
  <si>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</si>
  <si>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</si>
  <si>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</si>
  <si>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</si>
  <si>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</si>
  <si>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</si>
  <si>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</si>
  <si>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</si>
  <si>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</si>
  <si>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</si>
  <si>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</si>
  <si>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</si>
  <si>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</si>
  <si>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</si>
  <si>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</si>
  <si>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</si>
  <si>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</si>
  <si>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</si>
  <si>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</si>
  <si>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</si>
  <si>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</si>
  <si>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</si>
  <si>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</si>
  <si>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</si>
  <si>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</si>
  <si>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</si>
  <si>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</si>
  <si>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</si>
  <si>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</si>
  <si>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</si>
  <si>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</si>
  <si>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</si>
  <si>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</si>
  <si>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</si>
  <si>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</si>
  <si>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</si>
  <si>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</si>
  <si>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</si>
  <si>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</si>
  <si>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</si>
  <si>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</si>
  <si>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</si>
  <si>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</si>
  <si>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</si>
  <si>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</si>
  <si>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</si>
  <si>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</si>
  <si>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</si>
  <si>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</si>
  <si>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</si>
  <si>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</si>
  <si>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</si>
  <si>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</si>
  <si>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</si>
  <si>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</si>
  <si>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</si>
  <si>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</si>
  <si>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</si>
  <si>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</si>
  <si>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</si>
  <si>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</si>
  <si>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</si>
  <si>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</si>
  <si>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</si>
  <si>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</si>
  <si>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</si>
  <si>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</si>
  <si>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</si>
  <si>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</si>
  <si>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</si>
  <si>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</si>
  <si>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</si>
  <si>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</si>
  <si>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</si>
  <si>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</si>
  <si>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</si>
  <si>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</si>
  <si>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</si>
  <si>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</si>
  <si>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</si>
  <si>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</si>
  <si>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</si>
  <si>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</si>
  <si>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</si>
  <si>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</si>
  <si>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</si>
  <si>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</si>
  <si>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</si>
  <si>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</si>
  <si>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</si>
  <si>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</si>
  <si>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</si>
  <si>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</si>
  <si>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</si>
  <si>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</si>
  <si>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</si>
  <si>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</si>
  <si>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</si>
  <si>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</si>
  <si>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</si>
  <si>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</si>
  <si>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</si>
  <si>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</si>
  <si>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</si>
  <si>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</si>
  <si>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</si>
  <si>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</si>
  <si>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</si>
  <si>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</si>
  <si>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</si>
  <si>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</si>
  <si>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</si>
  <si>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</si>
  <si>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</si>
  <si>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</si>
  <si>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</si>
  <si>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</si>
  <si>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</si>
  <si>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</si>
  <si>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</si>
  <si>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</si>
  <si>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</si>
  <si>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</si>
  <si>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</si>
  <si>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</si>
  <si>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</si>
  <si>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</si>
  <si>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</si>
  <si>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</si>
  <si>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</si>
  <si>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</si>
  <si>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</si>
  <si>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</si>
  <si>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</si>
  <si>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</si>
  <si>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</si>
  <si>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</si>
  <si>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</si>
  <si>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</si>
  <si>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</si>
  <si>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</si>
  <si>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</si>
  <si>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</si>
  <si>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</si>
  <si>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</si>
  <si>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</si>
  <si>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</si>
  <si>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</si>
  <si>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</si>
  <si>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</si>
  <si>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</si>
  <si>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</si>
  <si>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</si>
  <si>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</si>
  <si>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</si>
  <si>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</si>
  <si>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</si>
  <si>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</si>
  <si>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</si>
  <si>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</si>
  <si>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</si>
  <si>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</si>
  <si>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</si>
  <si>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</si>
  <si>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</si>
  <si>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</si>
  <si>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</si>
  <si>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</si>
  <si>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</si>
  <si>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</si>
  <si>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</si>
  <si>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</si>
  <si>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</si>
  <si>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</si>
  <si>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</si>
  <si>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</si>
  <si>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</si>
  <si>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</si>
  <si>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</si>
  <si>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</si>
  <si>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</si>
  <si>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</si>
  <si>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</si>
  <si>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</si>
  <si>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</si>
  <si>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</si>
  <si>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</si>
  <si>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</si>
  <si>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</si>
  <si>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</si>
  <si>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</si>
  <si>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</si>
  <si>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</si>
  <si>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</si>
  <si>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</si>
  <si>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</si>
  <si>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</si>
  <si>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</si>
  <si>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</si>
  <si>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</si>
  <si>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</si>
  <si>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</si>
  <si>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</si>
  <si>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</si>
  <si>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</si>
  <si>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</si>
  <si>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</si>
  <si>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</si>
  <si>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</si>
  <si>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</si>
  <si>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</si>
  <si>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</si>
  <si>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</si>
  <si>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</si>
  <si>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</si>
  <si>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</si>
  <si>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</si>
  <si>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</si>
  <si>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</si>
  <si>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</si>
  <si>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</si>
  <si>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</si>
  <si>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</si>
  <si>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</si>
  <si>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</si>
  <si>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</si>
  <si>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</si>
  <si>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</si>
  <si>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</si>
  <si>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</si>
  <si>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</si>
  <si>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</si>
  <si>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</si>
  <si>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</si>
  <si>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</si>
  <si>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</si>
  <si>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</si>
  <si>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</si>
  <si>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</si>
  <si>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</si>
  <si>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</si>
  <si>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</si>
  <si>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</si>
  <si>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</si>
  <si>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</si>
  <si>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</si>
  <si>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</si>
  <si>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</si>
  <si>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</si>
  <si>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</si>
  <si>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</si>
  <si>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</si>
  <si>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</si>
  <si>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</si>
  <si>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</si>
  <si>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</si>
  <si>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</si>
  <si>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</si>
  <si>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</si>
  <si>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</si>
  <si>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</si>
  <si>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</si>
  <si>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</si>
  <si>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</si>
  <si>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</si>
  <si>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</si>
  <si>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</si>
  <si>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</si>
  <si>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</si>
  <si>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</si>
  <si>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</si>
  <si>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</si>
  <si>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</si>
  <si>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</si>
  <si>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</si>
  <si>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</si>
  <si>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</si>
  <si>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</si>
  <si>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</si>
  <si>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</si>
  <si>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</si>
  <si>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</si>
  <si>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</si>
  <si>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</si>
  <si>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</si>
  <si>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</si>
  <si>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</si>
  <si>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</si>
  <si>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</si>
  <si>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</si>
  <si>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</si>
  <si>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</si>
  <si>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</si>
  <si>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</si>
  <si>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</si>
  <si>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</si>
  <si>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</si>
  <si>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</si>
  <si>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</si>
  <si>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</si>
  <si>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</si>
  <si>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</si>
  <si>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</si>
  <si>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</si>
  <si>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</si>
  <si>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</si>
  <si>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</si>
  <si>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</si>
  <si>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</si>
  <si>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</si>
  <si>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</si>
  <si>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</si>
  <si>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</si>
  <si>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</si>
  <si>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</si>
  <si>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</si>
  <si>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</si>
  <si>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</si>
  <si>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</si>
  <si>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</si>
  <si>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</si>
  <si>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</si>
  <si>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</si>
  <si>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</si>
  <si>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</si>
  <si>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</si>
  <si>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</si>
  <si>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</si>
  <si>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</si>
  <si>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</si>
  <si>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</si>
  <si>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</si>
  <si>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</si>
  <si>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</si>
  <si>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</si>
  <si>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</si>
  <si>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</si>
  <si>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</si>
  <si>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</si>
  <si>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</si>
  <si>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</si>
  <si>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</si>
  <si>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</si>
  <si>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</si>
  <si>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</si>
  <si>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</si>
  <si>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</si>
  <si>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</si>
  <si>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</si>
  <si>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</si>
  <si>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</si>
  <si>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</si>
  <si>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</si>
  <si>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</si>
  <si>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</si>
  <si>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</si>
  <si>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</si>
  <si>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</si>
  <si>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</si>
  <si>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</si>
  <si>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</si>
  <si>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</si>
  <si>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</si>
  <si>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</si>
  <si>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</si>
  <si>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</si>
  <si>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</si>
  <si>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</si>
  <si>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</si>
  <si>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</si>
  <si>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</si>
  <si>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</si>
  <si>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</si>
  <si>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</si>
  <si>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</si>
  <si>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</si>
  <si>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</si>
  <si>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</si>
  <si>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</si>
  <si>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</si>
  <si>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</si>
  <si>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</si>
  <si>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</si>
  <si>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</si>
  <si>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</si>
  <si>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</si>
  <si>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</si>
  <si>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</si>
  <si>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</si>
  <si>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</si>
  <si>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</si>
  <si>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</si>
  <si>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</si>
  <si>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</si>
  <si>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</si>
  <si>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</si>
  <si>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</si>
  <si>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</si>
  <si>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</si>
  <si>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</si>
  <si>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</si>
  <si>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</si>
  <si>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</si>
  <si>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</si>
  <si>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</si>
  <si>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</si>
  <si>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</si>
  <si>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</si>
  <si>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</si>
  <si>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</si>
  <si>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</si>
  <si>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</si>
  <si>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</si>
  <si>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</si>
  <si>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</si>
  <si>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</si>
  <si>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</si>
  <si>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</si>
  <si>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</si>
  <si>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</si>
  <si>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</si>
  <si>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</si>
  <si>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</si>
  <si>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</si>
  <si>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</si>
  <si>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</si>
  <si>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</si>
  <si>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</si>
  <si>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</si>
  <si>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</si>
  <si>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</si>
  <si>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</si>
  <si>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</si>
  <si>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</si>
  <si>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</si>
  <si>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</si>
  <si>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</si>
  <si>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</si>
  <si>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</si>
  <si>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</si>
  <si>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</si>
  <si>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</si>
  <si>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</si>
  <si>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</si>
  <si>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</si>
  <si>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</si>
  <si>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</si>
  <si>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</si>
  <si>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</si>
  <si>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</si>
  <si>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</si>
  <si>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</si>
  <si>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</si>
  <si>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</si>
  <si>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</si>
  <si>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</si>
  <si>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</si>
  <si>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</si>
  <si>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</si>
  <si>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</si>
  <si>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</si>
  <si>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</si>
  <si>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</si>
  <si>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</si>
  <si>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</si>
  <si>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</si>
  <si>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</si>
  <si>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</si>
  <si>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</si>
  <si>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</si>
  <si>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</si>
  <si>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</si>
  <si>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</si>
  <si>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</si>
  <si>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</si>
  <si>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</si>
  <si>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</si>
  <si>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</si>
  <si>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</si>
  <si>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</si>
  <si>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</si>
  <si>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</si>
  <si>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</si>
  <si>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</si>
  <si>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</si>
  <si>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</si>
  <si>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</si>
  <si>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</si>
  <si>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</si>
  <si>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</si>
  <si>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</si>
  <si>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</si>
  <si>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</si>
  <si>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</si>
  <si>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</si>
  <si>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</si>
  <si>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</si>
  <si>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</si>
  <si>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</si>
  <si>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</si>
  <si>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</si>
  <si>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</si>
  <si>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</si>
  <si>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</si>
  <si>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</si>
  <si>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</si>
  <si>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</si>
  <si>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</si>
  <si>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</si>
  <si>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</si>
  <si>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</si>
  <si>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</si>
  <si>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</si>
  <si>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</si>
  <si>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</si>
  <si>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</si>
  <si>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</si>
  <si>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</si>
  <si>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</si>
  <si>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</si>
  <si>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</si>
  <si>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</si>
  <si>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</si>
  <si>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</si>
  <si>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</si>
  <si>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</si>
  <si>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</si>
  <si>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</si>
  <si>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</si>
  <si>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</si>
  <si>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</si>
  <si>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</si>
  <si>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</si>
  <si>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</si>
  <si>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</si>
  <si>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</si>
  <si>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</si>
  <si>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</si>
  <si>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</si>
  <si>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</si>
  <si>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</si>
  <si>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</si>
  <si>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</si>
  <si>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</si>
  <si>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</si>
  <si>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</si>
  <si>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</si>
  <si>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</si>
  <si>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</si>
  <si>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</si>
  <si>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</si>
  <si>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</si>
  <si>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</si>
  <si>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</si>
  <si>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</si>
  <si>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</si>
  <si>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</si>
  <si>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</si>
  <si>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</si>
  <si>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</si>
  <si>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</si>
  <si>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</si>
  <si>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</si>
  <si>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</si>
  <si>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</si>
  <si>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</si>
  <si>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</si>
  <si>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</si>
  <si>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</si>
  <si>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</si>
  <si>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</si>
  <si>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</si>
  <si>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</si>
  <si>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</si>
  <si>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</si>
  <si>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</si>
  <si>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</si>
  <si>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</si>
  <si>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</si>
  <si>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</si>
  <si>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</si>
  <si>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</si>
  <si>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</si>
  <si>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</si>
  <si>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</si>
  <si>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</si>
  <si>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</si>
  <si>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</si>
  <si>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</si>
  <si>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</si>
  <si>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</si>
  <si>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</si>
  <si>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</si>
  <si>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</si>
  <si>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</si>
  <si>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</si>
  <si>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</si>
  <si>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</si>
  <si>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</si>
  <si>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</si>
  <si>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</si>
  <si>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</si>
  <si>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</si>
  <si>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</si>
  <si>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</si>
  <si>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</si>
  <si>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</si>
  <si>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</si>
  <si>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</si>
  <si>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</si>
  <si>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</si>
  <si>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</si>
  <si>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</si>
  <si>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</si>
  <si>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</si>
  <si>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</si>
  <si>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</si>
  <si>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</si>
  <si>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</si>
  <si>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</si>
  <si>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</si>
  <si>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</si>
  <si>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</si>
  <si>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</si>
  <si>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</si>
  <si>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</si>
  <si>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</si>
  <si>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</si>
  <si>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</si>
  <si>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</si>
  <si>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</si>
  <si>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</si>
  <si>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</si>
  <si>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</si>
  <si>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</si>
  <si>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</si>
  <si>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</si>
  <si>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</si>
  <si>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</si>
  <si>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</si>
  <si>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</si>
  <si>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</si>
  <si>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</si>
  <si>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</si>
  <si>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</si>
  <si>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</si>
  <si>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</si>
  <si>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</si>
  <si>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</si>
  <si>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</si>
  <si>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</si>
  <si>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</si>
  <si>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</si>
  <si>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</si>
  <si>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</si>
  <si>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</si>
  <si>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</si>
  <si>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</si>
  <si>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</si>
  <si>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</si>
  <si>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</si>
  <si>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</si>
  <si>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</si>
  <si>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</si>
  <si>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</si>
  <si>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</si>
  <si>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</si>
  <si>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</si>
  <si>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</si>
  <si>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</si>
  <si>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</si>
  <si>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</si>
  <si>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</si>
  <si>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</si>
  <si>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</si>
  <si>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</si>
  <si>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</si>
  <si>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</si>
  <si>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</si>
  <si>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</si>
  <si>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</si>
  <si>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</si>
  <si>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</si>
  <si>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</si>
  <si>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</si>
  <si>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</si>
  <si>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</si>
  <si>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</si>
  <si>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</si>
  <si>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</si>
  <si>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</si>
  <si>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</si>
  <si>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</si>
  <si>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</si>
  <si>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</si>
  <si>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</si>
  <si>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</si>
  <si>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</si>
  <si>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</si>
  <si>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</si>
  <si>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</si>
  <si>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</si>
  <si>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</si>
  <si>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</si>
  <si>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</si>
  <si>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</si>
  <si>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</si>
  <si>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</si>
  <si>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</si>
  <si>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</si>
  <si>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</si>
  <si>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</si>
  <si>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</si>
  <si>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</si>
  <si>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</si>
  <si>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</si>
  <si>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</si>
  <si>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</si>
  <si>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</si>
  <si>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</si>
  <si>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</si>
  <si>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</si>
  <si>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</si>
  <si>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</si>
  <si>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</si>
  <si>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</si>
  <si>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</si>
  <si>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</si>
  <si>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</si>
  <si>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</si>
  <si>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</si>
  <si>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</si>
  <si>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</si>
  <si>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</si>
  <si>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</si>
  <si>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</si>
  <si>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</si>
  <si>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</si>
  <si>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</si>
  <si>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</si>
  <si>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</si>
  <si>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</si>
  <si>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</si>
  <si>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</si>
  <si>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</si>
  <si>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</si>
  <si>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</si>
  <si>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</si>
  <si>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</si>
  <si>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</si>
  <si>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</si>
  <si>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</si>
  <si>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</si>
  <si>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</si>
  <si>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</si>
  <si>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</si>
  <si>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</si>
  <si>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</si>
  <si>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</si>
  <si>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</si>
  <si>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</si>
  <si>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</si>
  <si>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</si>
  <si>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</si>
  <si>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</si>
  <si>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</si>
  <si>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</si>
  <si>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</si>
  <si>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</si>
  <si>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</si>
  <si>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</si>
  <si>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</si>
  <si>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</si>
  <si>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</si>
  <si>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</si>
  <si>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</si>
  <si>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</si>
  <si>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</si>
  <si>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</si>
  <si>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</si>
  <si>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</si>
  <si>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</si>
  <si>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</si>
  <si>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</si>
  <si>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</si>
  <si>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</si>
  <si>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</si>
  <si>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</si>
  <si>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</si>
  <si>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</si>
  <si>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</si>
  <si>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</si>
  <si>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</si>
  <si>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</si>
  <si>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</si>
  <si>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</si>
  <si>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</si>
  <si>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</si>
  <si>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</si>
  <si>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</si>
  <si>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</si>
  <si>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</si>
  <si>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</si>
  <si>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</si>
  <si>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</si>
  <si>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</si>
  <si>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</si>
  <si>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</si>
  <si>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</si>
  <si>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</si>
  <si>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</si>
  <si>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</si>
  <si>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</si>
  <si>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</si>
  <si>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</si>
  <si>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</si>
  <si>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</si>
  <si>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</si>
  <si>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</si>
  <si>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</si>
  <si>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</si>
  <si>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</si>
  <si>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</si>
  <si>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</si>
  <si>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</si>
  <si>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</si>
  <si>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</si>
  <si>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</si>
  <si>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</si>
  <si>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</si>
  <si>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</si>
  <si>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</si>
  <si>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</si>
  <si>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</si>
  <si>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</si>
  <si>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</si>
  <si>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</si>
  <si>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</si>
  <si>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</si>
  <si>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</si>
  <si>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</si>
  <si>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</si>
  <si>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</si>
  <si>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</si>
  <si>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</si>
  <si>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</si>
  <si>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</si>
  <si>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</si>
  <si>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</si>
  <si>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</si>
  <si>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</si>
  <si>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</si>
  <si>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</si>
  <si>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</si>
  <si>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</si>
  <si>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</si>
  <si>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</si>
  <si>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</si>
  <si>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</si>
  <si>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</si>
  <si>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</si>
  <si>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</si>
  <si>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</si>
  <si>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</si>
  <si>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</si>
  <si>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</si>
  <si>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</si>
  <si>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</si>
  <si>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</si>
  <si>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</si>
  <si>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</si>
  <si>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</si>
  <si>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</si>
  <si>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</si>
  <si>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</si>
  <si>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</si>
  <si>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</si>
  <si>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</si>
  <si>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</si>
  <si>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</si>
  <si>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</si>
  <si>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</si>
  <si>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</si>
  <si>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</si>
  <si>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</si>
  <si>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</si>
  <si>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</si>
  <si>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</si>
  <si>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</si>
  <si>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</si>
  <si>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</si>
  <si>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</si>
  <si>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</si>
  <si>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</si>
  <si>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</si>
  <si>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</si>
  <si>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</si>
  <si>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</si>
  <si>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</si>
  <si>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</si>
  <si>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</si>
  <si>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</si>
  <si>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</si>
  <si>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</si>
  <si>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</si>
  <si>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</si>
  <si>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</si>
  <si>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</si>
  <si>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</si>
  <si>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</si>
  <si>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</si>
  <si>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</si>
  <si>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</si>
  <si>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</si>
  <si>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</si>
  <si>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</si>
  <si>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</si>
  <si>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</si>
  <si>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</si>
  <si>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</si>
  <si>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</si>
  <si>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</si>
  <si>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</si>
  <si>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</si>
  <si>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</si>
  <si>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</si>
  <si>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</si>
  <si>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</si>
  <si>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</si>
  <si>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</si>
  <si>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</si>
  <si>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</si>
  <si>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</si>
  <si>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</si>
  <si>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</si>
  <si>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</si>
  <si>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</si>
  <si>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</si>
  <si>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</si>
  <si>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</si>
  <si>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</si>
  <si>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</si>
  <si>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</si>
  <si>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</si>
  <si>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</si>
  <si>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</si>
  <si>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</si>
  <si>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</si>
  <si>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</si>
  <si>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</si>
  <si>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</si>
  <si>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</si>
  <si>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</si>
  <si>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</si>
  <si>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</si>
  <si>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</si>
  <si>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</si>
  <si>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</si>
  <si>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</si>
  <si>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</si>
  <si>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</si>
  <si>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</si>
  <si>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</si>
  <si>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</si>
  <si>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</si>
  <si>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</si>
  <si>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</si>
  <si>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</si>
  <si>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</si>
  <si>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</si>
  <si>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</si>
  <si>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</si>
  <si>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</si>
  <si>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</si>
  <si>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</si>
  <si>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</si>
  <si>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</si>
  <si>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</si>
  <si>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</si>
  <si>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</si>
  <si>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</si>
  <si>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</si>
  <si>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</si>
  <si>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</si>
  <si>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</si>
  <si>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</si>
  <si>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</si>
  <si>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</si>
  <si>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</si>
  <si>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</si>
  <si>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</si>
  <si>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</si>
  <si>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</si>
  <si>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</si>
  <si>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</si>
  <si>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</si>
  <si>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</si>
  <si>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</si>
  <si>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</si>
  <si>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</si>
  <si>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</si>
  <si>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</si>
  <si>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</si>
  <si>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</si>
  <si>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</si>
  <si>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</si>
  <si>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</si>
  <si>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</si>
  <si>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</si>
  <si>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</si>
  <si>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</si>
  <si>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</si>
  <si>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</si>
  <si>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</si>
  <si>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</si>
  <si>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</si>
  <si>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</si>
  <si>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</si>
  <si>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</si>
  <si>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</si>
  <si>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</si>
  <si>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</si>
  <si>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</si>
  <si>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</si>
  <si>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</si>
  <si>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</si>
  <si>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</si>
  <si>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</si>
  <si>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</si>
  <si>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</si>
  <si>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</si>
  <si>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</si>
  <si>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</si>
  <si>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</si>
  <si>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</si>
  <si>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</si>
  <si>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</si>
  <si>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</si>
  <si>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</si>
  <si>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</si>
  <si>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</si>
  <si>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</si>
  <si>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</si>
  <si>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</si>
  <si>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</si>
  <si>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</si>
  <si>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</si>
  <si>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</si>
  <si>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</si>
  <si>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</si>
  <si>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</si>
  <si>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</si>
  <si>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</si>
  <si>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</si>
  <si>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</si>
  <si>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</si>
  <si>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</si>
  <si>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</si>
  <si>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</si>
  <si>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</si>
  <si>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</si>
  <si>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</si>
  <si>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</si>
  <si>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</si>
  <si>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</si>
  <si>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</si>
  <si>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</si>
  <si>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</si>
  <si>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</si>
  <si>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</si>
  <si>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</si>
  <si>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</si>
  <si>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</si>
  <si>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</si>
  <si>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</si>
  <si>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</si>
  <si>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</si>
  <si>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</si>
  <si>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</si>
  <si>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</si>
  <si>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</si>
  <si>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</si>
  <si>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</si>
  <si>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</si>
  <si>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</si>
  <si>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</si>
  <si>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</si>
  <si>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</si>
  <si>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</si>
  <si>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</si>
  <si>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</si>
  <si>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</si>
  <si>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</si>
  <si>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</si>
  <si>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</si>
  <si>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</si>
  <si>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</si>
  <si>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</si>
  <si>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</si>
  <si>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</si>
  <si>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</si>
  <si>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</si>
  <si>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</si>
  <si>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</si>
  <si>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</si>
  <si>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</si>
  <si>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</si>
  <si>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</si>
  <si>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</si>
  <si>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</si>
  <si>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</si>
  <si>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</si>
  <si>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</si>
  <si>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</si>
  <si>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</si>
  <si>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</si>
  <si>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</si>
  <si>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</si>
  <si>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</si>
  <si>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</si>
  <si>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</si>
  <si>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</si>
  <si>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</si>
  <si>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</si>
  <si>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</si>
  <si>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</si>
  <si>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</si>
  <si>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</si>
  <si>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</si>
  <si>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</si>
  <si>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</si>
  <si>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</si>
  <si>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</si>
  <si>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</si>
  <si>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</si>
  <si>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</si>
  <si>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</si>
  <si>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</si>
  <si>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</si>
  <si>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</si>
  <si>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</si>
  <si>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</si>
  <si>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</si>
  <si>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</si>
  <si>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</si>
  <si>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</si>
  <si>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</si>
  <si>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</si>
  <si>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</si>
  <si>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</si>
  <si>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</si>
  <si>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</si>
  <si>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</si>
  <si>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</si>
  <si>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</si>
  <si>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</si>
  <si>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</si>
  <si>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</si>
  <si>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</si>
  <si>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</si>
  <si>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</si>
  <si>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</si>
  <si>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</si>
  <si>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</si>
  <si>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</si>
  <si>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</si>
  <si>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</si>
  <si>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</si>
  <si>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</si>
  <si>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</si>
  <si>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</si>
  <si>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</si>
  <si>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</si>
  <si>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</si>
  <si>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</si>
  <si>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</si>
  <si>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</si>
  <si>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</si>
  <si>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</si>
  <si>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</si>
  <si>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</si>
  <si>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</si>
  <si>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</si>
  <si>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</si>
  <si>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</si>
  <si>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</si>
  <si>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</si>
  <si>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</si>
  <si>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</si>
  <si>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</si>
  <si>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</si>
  <si>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</si>
  <si>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</si>
  <si>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</si>
  <si>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</si>
  <si>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</si>
  <si>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</si>
  <si>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</si>
  <si>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</si>
  <si>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</si>
  <si>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</si>
  <si>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</si>
  <si>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</si>
  <si>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</si>
  <si>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</si>
  <si>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</si>
  <si>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</si>
  <si>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</si>
  <si>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</si>
  <si>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</si>
  <si>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</si>
  <si>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</si>
  <si>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</si>
  <si>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</si>
  <si>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</si>
  <si>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</si>
  <si>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</si>
  <si>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</si>
  <si>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</si>
  <si>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</si>
  <si>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</si>
  <si>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</si>
  <si>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</si>
  <si>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</si>
  <si>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</si>
  <si>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</si>
  <si>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</si>
  <si>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</si>
  <si>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</si>
  <si>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</si>
  <si>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</si>
  <si>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</si>
  <si>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</si>
  <si>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</si>
  <si>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</si>
  <si>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</si>
  <si>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</si>
  <si>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</si>
  <si>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</si>
  <si>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</si>
  <si>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</si>
  <si>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</si>
  <si>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</si>
  <si>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</si>
  <si>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</si>
  <si>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</si>
  <si>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</si>
  <si>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</si>
  <si>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</si>
  <si>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</si>
  <si>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</si>
  <si>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</si>
  <si>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</si>
  <si>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</si>
  <si>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</si>
  <si>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</si>
  <si>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</si>
  <si>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</si>
  <si>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</si>
  <si>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</si>
  <si>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</si>
  <si>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</si>
  <si>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</si>
  <si>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</si>
  <si>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</si>
  <si>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</si>
  <si>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</si>
  <si>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</si>
  <si>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</si>
  <si>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</si>
  <si>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</si>
  <si>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</si>
  <si>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</si>
  <si>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</si>
  <si>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</si>
  <si>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</si>
  <si>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</si>
  <si>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</si>
  <si>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</si>
  <si>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</si>
  <si>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</si>
  <si>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</si>
  <si>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</si>
  <si>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</si>
  <si>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</si>
  <si>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</si>
  <si>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</si>
  <si>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</si>
  <si>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</si>
  <si>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</si>
  <si>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</si>
  <si>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</si>
  <si>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</si>
  <si>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</si>
  <si>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</si>
  <si>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</si>
  <si>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</si>
  <si>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</si>
  <si>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</si>
  <si>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</si>
  <si>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</si>
  <si>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</si>
  <si>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</si>
  <si>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</si>
  <si>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</si>
  <si>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</si>
  <si>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</si>
  <si>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</si>
  <si>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</si>
  <si>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</si>
  <si>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</si>
  <si>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</si>
  <si>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</si>
  <si>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</si>
  <si>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</si>
  <si>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</si>
  <si>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</si>
  <si>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</si>
  <si>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</si>
  <si>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</si>
  <si>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</si>
  <si>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</si>
  <si>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</si>
  <si>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</si>
  <si>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</si>
  <si>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</si>
  <si>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</si>
  <si>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</si>
  <si>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</si>
  <si>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</si>
  <si>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</si>
  <si>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</si>
  <si>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</si>
  <si>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</si>
  <si>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</si>
  <si>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</si>
  <si>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</si>
  <si>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</si>
  <si>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</si>
  <si>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</si>
  <si>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</si>
  <si>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</si>
  <si>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</si>
  <si>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</si>
  <si>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</si>
  <si>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</si>
  <si>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</si>
  <si>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</si>
  <si>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</si>
  <si>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</si>
  <si>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</si>
  <si>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</si>
  <si>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</si>
  <si>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</si>
  <si>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</si>
  <si>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</si>
  <si>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</si>
  <si>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</si>
  <si>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</si>
  <si>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</si>
  <si>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</si>
  <si>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</si>
  <si>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</si>
  <si>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</si>
  <si>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</si>
  <si>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</si>
  <si>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</si>
  <si>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</si>
  <si>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</si>
  <si>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</si>
  <si>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</si>
  <si>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</si>
  <si>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</si>
  <si>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</si>
  <si>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</si>
  <si>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</si>
  <si>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</si>
  <si>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</si>
  <si>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</si>
  <si>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</si>
  <si>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</si>
  <si>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</si>
  <si>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</si>
  <si>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</si>
  <si>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</si>
  <si>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</si>
  <si>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</si>
  <si>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</si>
  <si>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</si>
  <si>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</si>
  <si>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</si>
  <si>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</si>
  <si>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</si>
  <si>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</si>
  <si>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</si>
  <si>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</si>
  <si>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</si>
  <si>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</si>
  <si>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</si>
  <si>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</si>
  <si>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</si>
  <si>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</si>
  <si>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</si>
  <si>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</si>
  <si>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</si>
  <si>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</si>
  <si>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</si>
  <si>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</si>
  <si>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</si>
  <si>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</si>
  <si>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</si>
  <si>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</si>
  <si>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</si>
  <si>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</si>
  <si>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</si>
  <si>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</si>
  <si>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</si>
  <si>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</si>
  <si>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</si>
  <si>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</si>
  <si>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</si>
  <si>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</si>
  <si>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</si>
  <si>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</si>
  <si>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</si>
  <si>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</si>
  <si>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</si>
  <si>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</si>
  <si>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</si>
  <si>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</si>
  <si>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</si>
  <si>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</si>
  <si>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</si>
  <si>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</si>
  <si>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</si>
  <si>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</si>
  <si>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</si>
  <si>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</si>
  <si>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</si>
  <si>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</si>
  <si>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</si>
  <si>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</si>
  <si>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</si>
  <si>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</si>
  <si>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</si>
  <si>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</si>
  <si>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</si>
  <si>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</si>
  <si>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</si>
  <si>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</si>
  <si>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</si>
  <si>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</si>
  <si>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</si>
  <si>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</si>
  <si>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</si>
  <si>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</si>
  <si>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</si>
  <si>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</si>
  <si>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</si>
  <si>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</si>
  <si>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</si>
  <si>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</si>
  <si>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</si>
  <si>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</si>
  <si>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</si>
  <si>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</si>
  <si>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</si>
  <si>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</si>
  <si>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</si>
  <si>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</si>
  <si>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</si>
  <si>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</si>
  <si>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</si>
  <si>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</si>
  <si>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</si>
  <si>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</si>
  <si>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</si>
  <si>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</si>
  <si>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</si>
  <si>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</si>
  <si>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</si>
  <si>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</si>
  <si>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</si>
  <si>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</si>
  <si>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</si>
  <si>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</si>
  <si>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</si>
  <si>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</si>
  <si>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</si>
  <si>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</si>
  <si>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</si>
  <si>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</si>
  <si>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</si>
  <si>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</si>
  <si>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</si>
  <si>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</si>
  <si>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</si>
  <si>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</si>
  <si>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</si>
  <si>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</si>
  <si>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</si>
  <si>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</si>
  <si>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</si>
  <si>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</si>
  <si>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</si>
  <si>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</si>
  <si>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</si>
  <si>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</si>
  <si>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</si>
  <si>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</si>
  <si>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</si>
  <si>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</si>
  <si>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</si>
  <si>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</si>
  <si>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</si>
  <si>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</si>
  <si>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</si>
  <si>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</si>
  <si>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</si>
  <si>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</si>
  <si>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</si>
  <si>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</si>
  <si>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</si>
  <si>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</si>
  <si>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</si>
  <si>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</si>
  <si>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</si>
  <si>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</si>
  <si>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</si>
  <si>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</si>
  <si>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</si>
  <si>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</si>
  <si>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</si>
  <si>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</si>
  <si>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</si>
  <si>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</si>
  <si>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</si>
  <si>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</si>
  <si>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</si>
  <si>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</si>
  <si>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</si>
  <si>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</si>
  <si>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</si>
  <si>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</si>
  <si>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</si>
  <si>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</si>
  <si>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</si>
  <si>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</si>
  <si>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</si>
  <si>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</si>
  <si>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</si>
  <si>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</si>
  <si>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</si>
  <si>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</si>
  <si>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</si>
  <si>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</si>
  <si>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</si>
  <si>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</si>
  <si>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</si>
  <si>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</si>
  <si>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</si>
  <si>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</si>
  <si>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</si>
  <si>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</si>
  <si>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</si>
  <si>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</si>
  <si>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</si>
  <si>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</si>
  <si>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</si>
  <si>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</si>
  <si>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</si>
  <si>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</si>
  <si>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</si>
  <si>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</si>
  <si>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</si>
  <si>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</si>
  <si>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</si>
  <si>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</si>
  <si>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</si>
  <si>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</si>
  <si>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</si>
  <si>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</si>
  <si>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</si>
  <si>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</si>
  <si>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</si>
  <si>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</si>
  <si>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</si>
  <si>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</si>
  <si>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</si>
  <si>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</si>
  <si>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</si>
  <si>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</si>
  <si>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</si>
  <si>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</si>
  <si>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</si>
  <si>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</si>
  <si>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</si>
  <si>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</si>
  <si>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</si>
  <si>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</si>
  <si>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</si>
  <si>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</si>
  <si>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</si>
  <si>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</si>
  <si>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</si>
  <si>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</si>
  <si>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</si>
  <si>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</si>
  <si>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</si>
  <si>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</si>
  <si>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</si>
  <si>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</si>
  <si>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</si>
  <si>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</si>
  <si>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</si>
  <si>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</si>
  <si>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</si>
  <si>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</si>
  <si>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</si>
  <si>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</si>
  <si>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</si>
  <si>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</si>
  <si>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</si>
  <si>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</si>
  <si>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</si>
  <si>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</si>
  <si>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</si>
  <si>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</si>
  <si>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</si>
  <si>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</si>
  <si>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</si>
  <si>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</si>
  <si>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</si>
  <si>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</si>
  <si>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</si>
  <si>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</si>
  <si>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</si>
  <si>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</si>
  <si>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</si>
  <si>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</si>
  <si>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</si>
  <si>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</si>
  <si>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</si>
  <si>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</si>
  <si>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</si>
  <si>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</si>
  <si>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</si>
  <si>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</si>
  <si>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</si>
  <si>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</si>
  <si>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</si>
  <si>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</si>
  <si>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</si>
  <si>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</si>
  <si>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</si>
  <si>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</si>
  <si>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</si>
  <si>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</si>
  <si>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</si>
  <si>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</si>
  <si>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</si>
  <si>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</si>
  <si>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</si>
  <si>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</si>
  <si>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</si>
  <si>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</si>
  <si>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</si>
  <si>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</si>
  <si>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</si>
  <si>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</si>
  <si>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</si>
  <si>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</si>
  <si>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</si>
  <si>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</si>
  <si>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</si>
  <si>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</si>
  <si>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</si>
  <si>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</si>
  <si>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</si>
  <si>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</si>
  <si>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</si>
  <si>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</si>
  <si>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</si>
  <si>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</si>
  <si>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</si>
  <si>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</si>
  <si>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</si>
  <si>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</si>
  <si>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</si>
  <si>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</si>
  <si>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</si>
  <si>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</si>
  <si>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</si>
  <si>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</si>
  <si>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</si>
  <si>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</si>
  <si>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</si>
  <si>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</si>
  <si>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</si>
  <si>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</si>
  <si>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</si>
  <si>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</si>
  <si>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</si>
  <si>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</si>
  <si>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</si>
  <si>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</si>
  <si>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</si>
  <si>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</si>
  <si>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</si>
  <si>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</si>
  <si>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</si>
  <si>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</si>
  <si>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</si>
  <si>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</si>
  <si>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</si>
  <si>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</si>
  <si>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</si>
  <si>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</si>
  <si>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</si>
  <si>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</si>
  <si>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</si>
  <si>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</si>
  <si>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</si>
  <si>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</si>
  <si>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</si>
  <si>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</si>
  <si>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</si>
  <si>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</si>
  <si>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</si>
  <si>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</si>
  <si>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</si>
  <si>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</si>
  <si>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</si>
  <si>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</si>
  <si>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</si>
  <si>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</si>
  <si>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</si>
  <si>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</si>
  <si>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</si>
  <si>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</si>
  <si>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</si>
  <si>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</si>
  <si>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</si>
  <si>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</si>
  <si>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</si>
  <si>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</si>
  <si>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</si>
  <si>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</si>
  <si>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</si>
  <si>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</si>
  <si>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</si>
  <si>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</si>
  <si>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</si>
  <si>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</si>
  <si>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</si>
  <si>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</si>
  <si>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</si>
  <si>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</si>
  <si>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</si>
  <si>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</si>
  <si>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</si>
  <si>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</si>
  <si>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</si>
  <si>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</si>
  <si>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</si>
  <si>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</si>
  <si>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</si>
  <si>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</si>
  <si>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</si>
  <si>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</si>
  <si>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</si>
  <si>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</si>
  <si>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</si>
  <si>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</si>
  <si>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</si>
  <si>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</si>
  <si>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</si>
  <si>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</si>
  <si>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</si>
  <si>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</si>
  <si>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</si>
  <si>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</si>
  <si>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</si>
  <si>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</si>
  <si>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</si>
  <si>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</si>
  <si>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</si>
  <si>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</si>
  <si>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</si>
  <si>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</si>
  <si>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</si>
  <si>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</si>
  <si>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</si>
  <si>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</si>
  <si>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</si>
  <si>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</si>
  <si>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</si>
  <si>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</si>
  <si>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</si>
  <si>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</si>
  <si>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</si>
  <si>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</si>
  <si>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</si>
  <si>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</si>
  <si>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</si>
  <si>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</si>
  <si>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</si>
  <si>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</si>
  <si>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</si>
  <si>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</si>
  <si>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</si>
  <si>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</si>
  <si>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</si>
  <si>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</si>
  <si>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</si>
  <si>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</si>
  <si>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</si>
  <si>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</si>
  <si>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</si>
  <si>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</si>
  <si>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</si>
  <si>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</si>
  <si>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</si>
  <si>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</si>
  <si>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</si>
  <si>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</si>
  <si>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</si>
  <si>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</si>
  <si>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</si>
  <si>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</si>
  <si>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</si>
  <si>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</si>
  <si>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</si>
  <si>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</si>
  <si>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</si>
  <si>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</si>
  <si>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</si>
  <si>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</si>
  <si>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</si>
  <si>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</si>
  <si>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</si>
  <si>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</si>
  <si>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</si>
  <si>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</si>
  <si>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</si>
  <si>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</si>
  <si>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</si>
  <si>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</si>
  <si>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</si>
  <si>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</si>
  <si>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</si>
  <si>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</si>
  <si>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</si>
  <si>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</si>
  <si>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</si>
  <si>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</si>
  <si>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</si>
  <si>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</si>
  <si>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</si>
  <si>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</si>
  <si>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</si>
  <si>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</si>
  <si>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</si>
  <si>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</si>
  <si>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</si>
  <si>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</si>
  <si>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</si>
  <si>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</si>
  <si>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</si>
  <si>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</si>
  <si>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</si>
  <si>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</si>
  <si>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</si>
  <si>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</si>
  <si>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</si>
  <si>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</si>
  <si>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</si>
  <si>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</si>
  <si>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</si>
  <si>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</si>
  <si>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</si>
  <si>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</si>
  <si>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</si>
  <si>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</si>
  <si>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</si>
  <si>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</si>
  <si>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</si>
  <si>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</si>
  <si>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</si>
  <si>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</si>
  <si>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</si>
  <si>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</si>
  <si>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</si>
  <si>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</si>
  <si>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</si>
  <si>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</si>
  <si>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</si>
  <si>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</si>
  <si>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</si>
  <si>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</si>
  <si>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</si>
  <si>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</si>
  <si>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</si>
  <si>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</si>
  <si>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</si>
  <si>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</si>
  <si>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</si>
  <si>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</si>
  <si>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</si>
  <si>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</si>
  <si>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</si>
  <si>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</si>
  <si>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</si>
  <si>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</si>
  <si>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</si>
  <si>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</si>
  <si>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</si>
  <si>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</si>
  <si>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</si>
  <si>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</si>
  <si>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</si>
  <si>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</si>
  <si>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</si>
  <si>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</si>
  <si>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</si>
  <si>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</si>
  <si>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</si>
  <si>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</si>
  <si>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</si>
  <si>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</si>
  <si>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</si>
  <si>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</si>
  <si>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</si>
  <si>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</si>
  <si>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</si>
  <si>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</si>
  <si>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</si>
  <si>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</si>
  <si>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</si>
  <si>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</si>
  <si>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</si>
  <si>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</si>
  <si>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</si>
  <si>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</si>
  <si>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</si>
  <si>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</si>
  <si>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</si>
  <si>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</si>
  <si>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</si>
  <si>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</si>
  <si>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</si>
  <si>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</si>
  <si>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</si>
  <si>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</si>
  <si>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</si>
  <si>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</si>
  <si>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</si>
  <si>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</si>
  <si>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</si>
  <si>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</si>
  <si>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</si>
  <si>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</si>
  <si>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</si>
  <si>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</si>
  <si>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</si>
  <si>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</si>
  <si>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</si>
  <si>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</si>
  <si>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</si>
  <si>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</si>
  <si>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</si>
  <si>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</si>
  <si>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</si>
  <si>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</si>
  <si>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</si>
  <si>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</si>
  <si>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</si>
  <si>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</si>
  <si>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</si>
  <si>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</si>
  <si>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</si>
  <si>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</si>
  <si>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</si>
  <si>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</si>
  <si>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</si>
  <si>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</si>
  <si>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</si>
  <si>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</si>
  <si>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</si>
  <si>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</si>
  <si>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</si>
  <si>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</si>
  <si>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</si>
  <si>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</si>
  <si>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</si>
  <si>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</si>
  <si>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</si>
  <si>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</si>
  <si>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</si>
  <si>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</si>
  <si>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</si>
  <si>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</si>
  <si>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</si>
  <si>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</si>
  <si>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</si>
  <si>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</si>
  <si>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</si>
  <si>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</si>
  <si>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</si>
  <si>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</si>
  <si>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</si>
  <si>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</si>
  <si>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</si>
  <si>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</si>
  <si>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</si>
  <si>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</si>
  <si>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</si>
  <si>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</si>
  <si>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</si>
  <si>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</si>
  <si>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</si>
  <si>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</si>
  <si>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</si>
  <si>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</si>
  <si>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</si>
  <si>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</si>
  <si>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</si>
  <si>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</si>
  <si>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</si>
  <si>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</si>
  <si>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</si>
  <si>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</si>
  <si>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</si>
  <si>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</si>
  <si>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</si>
  <si>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</si>
  <si>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</si>
  <si>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</si>
  <si>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</si>
  <si>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</si>
  <si>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</si>
  <si>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</si>
  <si>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</si>
  <si>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</si>
  <si>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</si>
  <si>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</si>
  <si>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</si>
  <si>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</si>
  <si>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</si>
  <si>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</si>
  <si>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</si>
  <si>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</si>
  <si>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</si>
  <si>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</si>
  <si>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</si>
  <si>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</si>
  <si>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</si>
  <si>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</si>
  <si>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</si>
  <si>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</si>
  <si>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</si>
  <si>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</si>
  <si>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</si>
  <si>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</si>
  <si>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</si>
  <si>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</si>
  <si>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</si>
  <si>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</si>
  <si>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</si>
  <si>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</si>
  <si>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</si>
  <si>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</si>
  <si>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</si>
  <si>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</si>
  <si>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</si>
  <si>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</si>
  <si>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</si>
  <si>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</si>
  <si>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</si>
  <si>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</si>
  <si>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</si>
  <si>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</si>
  <si>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</si>
  <si>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</si>
  <si>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</si>
  <si>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</si>
  <si>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</si>
  <si>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</si>
  <si>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</si>
  <si>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</si>
  <si>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</si>
  <si>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</si>
  <si>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</si>
  <si>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</si>
  <si>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</si>
  <si>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</si>
  <si>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</si>
  <si>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</si>
  <si>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</si>
  <si>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</si>
  <si>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</si>
  <si>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</si>
  <si>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</si>
  <si>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</si>
  <si>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</si>
  <si>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</si>
  <si>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</si>
  <si>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</si>
  <si>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</si>
  <si>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</si>
  <si>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</si>
  <si>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</si>
  <si>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</si>
  <si>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</si>
  <si>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</si>
  <si>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</si>
  <si>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</si>
  <si>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</si>
  <si>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</si>
  <si>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</si>
  <si>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</si>
  <si>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</si>
  <si>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</si>
  <si>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</si>
  <si>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</si>
  <si>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</si>
  <si>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</si>
  <si>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</si>
  <si>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</si>
  <si>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</si>
  <si>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</si>
  <si>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</si>
  <si>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</si>
  <si>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</si>
  <si>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</si>
  <si>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</si>
  <si>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</si>
  <si>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</si>
  <si>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</si>
  <si>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</si>
  <si>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</si>
  <si>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</si>
  <si>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</si>
  <si>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</si>
  <si>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</si>
  <si>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</si>
  <si>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</si>
  <si>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</si>
  <si>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</si>
  <si>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</si>
  <si>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</si>
  <si>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</si>
  <si>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</si>
  <si>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</si>
  <si>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</si>
  <si>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</si>
  <si>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</si>
  <si>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</si>
  <si>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</si>
  <si>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</si>
  <si>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</si>
  <si>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</si>
  <si>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</si>
  <si>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</si>
  <si>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</si>
  <si>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</si>
  <si>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</si>
  <si>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</si>
  <si>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</si>
  <si>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</si>
  <si>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</si>
  <si>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</si>
  <si>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</si>
  <si>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</si>
  <si>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</si>
  <si>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</si>
  <si>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</si>
  <si>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</si>
  <si>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</si>
  <si>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</si>
  <si>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</si>
  <si>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</si>
  <si>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</si>
  <si>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</si>
  <si>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</si>
  <si>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</si>
  <si>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</si>
  <si>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</si>
  <si>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</si>
  <si>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</si>
  <si>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</si>
  <si>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</si>
  <si>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</si>
  <si>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</si>
  <si>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</si>
  <si>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</si>
  <si>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</si>
  <si>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</si>
  <si>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</si>
  <si>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</si>
  <si>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</si>
  <si>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</si>
  <si>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</si>
  <si>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</si>
  <si>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</si>
  <si>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</si>
  <si>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</si>
  <si>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</si>
  <si>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</si>
  <si>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</si>
  <si>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</si>
  <si>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</si>
  <si>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</si>
  <si>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</si>
  <si>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</si>
  <si>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</si>
  <si>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</si>
  <si>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</si>
  <si>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</si>
  <si>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</si>
  <si>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</si>
  <si>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</si>
  <si>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</si>
  <si>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</si>
  <si>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</si>
  <si>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</si>
  <si>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</si>
  <si>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</si>
  <si>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</si>
  <si>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</si>
  <si>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</si>
  <si>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</si>
  <si>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</si>
  <si>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</si>
  <si>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</si>
  <si>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</si>
  <si>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</si>
  <si>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</si>
  <si>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</si>
  <si>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</si>
  <si>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</si>
  <si>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</si>
  <si>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</si>
  <si>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</si>
  <si>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</si>
  <si>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</si>
  <si>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</si>
  <si>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</si>
  <si>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</si>
  <si>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</si>
  <si>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</si>
  <si>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</si>
  <si>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</si>
  <si>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</si>
  <si>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</si>
  <si>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</si>
  <si>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</si>
  <si>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</si>
  <si>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</si>
  <si>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</si>
  <si>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</si>
  <si>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</si>
  <si>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</si>
  <si>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</si>
  <si>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</si>
  <si>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</si>
  <si>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</si>
  <si>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</si>
  <si>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</si>
  <si>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</si>
  <si>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</si>
  <si>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</si>
  <si>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</si>
  <si>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</si>
  <si>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</si>
  <si>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</si>
  <si>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</si>
  <si>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</si>
  <si>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</si>
  <si>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</si>
  <si>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</si>
  <si>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</si>
  <si>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</si>
  <si>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</si>
  <si>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</si>
  <si>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</si>
  <si>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</si>
  <si>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</si>
  <si>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</si>
  <si>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</si>
  <si>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</si>
  <si>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</si>
  <si>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</si>
  <si>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</si>
  <si>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</si>
  <si>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</si>
  <si>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</si>
  <si>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</si>
  <si>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</si>
  <si>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</si>
  <si>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</si>
  <si>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</si>
  <si>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</si>
  <si>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</si>
  <si>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</si>
  <si>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</si>
  <si>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</si>
  <si>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</si>
  <si>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</si>
  <si>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</si>
  <si>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</si>
  <si>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</si>
  <si>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</si>
  <si>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</si>
  <si>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</si>
  <si>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</si>
  <si>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</si>
  <si>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</si>
  <si>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</si>
  <si>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</si>
  <si>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</si>
  <si>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</si>
  <si>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</si>
  <si>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</si>
  <si>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</si>
  <si>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</si>
  <si>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</si>
  <si>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</si>
  <si>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</si>
  <si>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</si>
  <si>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</si>
  <si>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</si>
  <si>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</si>
  <si>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</si>
  <si>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</si>
  <si>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</si>
  <si>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</si>
  <si>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</si>
  <si>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</si>
  <si>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</si>
  <si>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</si>
  <si>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</si>
  <si>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</si>
  <si>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</si>
  <si>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</si>
  <si>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</si>
  <si>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</si>
  <si>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</si>
  <si>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</si>
  <si>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</si>
  <si>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</si>
  <si>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</si>
  <si>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</si>
  <si>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</si>
  <si>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</si>
  <si>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</si>
  <si>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</si>
  <si>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</si>
  <si>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</si>
  <si>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</si>
  <si>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</si>
  <si>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</si>
  <si>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</si>
  <si>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</si>
  <si>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</si>
  <si>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</si>
  <si>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</si>
  <si>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</si>
  <si>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</si>
  <si>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</si>
  <si>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</si>
  <si>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</si>
  <si>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</si>
  <si>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</si>
  <si>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</si>
  <si>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</si>
  <si>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</si>
  <si>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</si>
  <si>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</si>
  <si>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</si>
  <si>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</si>
  <si>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</si>
  <si>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</si>
  <si>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</si>
  <si>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</si>
  <si>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</si>
  <si>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</si>
  <si>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</si>
  <si>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</si>
  <si>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</si>
  <si>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</si>
  <si>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</si>
  <si>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</si>
  <si>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</si>
  <si>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</si>
  <si>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</si>
  <si>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</si>
  <si>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</si>
  <si>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</si>
  <si>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</si>
  <si>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</si>
  <si>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</si>
  <si>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</si>
  <si>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</si>
  <si>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</si>
  <si>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</si>
  <si>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</si>
  <si>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</si>
  <si>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</si>
  <si>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</si>
  <si>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</si>
  <si>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</si>
  <si>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</si>
  <si>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</si>
  <si>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</si>
  <si>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</si>
  <si>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</si>
  <si>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</si>
  <si>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</si>
  <si>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</si>
  <si>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</si>
  <si>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</si>
  <si>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</si>
  <si>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</si>
  <si>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</si>
  <si>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</si>
  <si>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</si>
  <si>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</si>
  <si>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</si>
  <si>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</si>
  <si>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</si>
  <si>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</si>
  <si>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</si>
  <si>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</si>
  <si>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</si>
  <si>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</si>
  <si>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</si>
  <si>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</si>
  <si>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</si>
  <si>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</si>
  <si>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</si>
  <si>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</si>
  <si>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</si>
  <si>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</si>
  <si>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</si>
  <si>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</si>
  <si>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</si>
  <si>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</si>
  <si>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</si>
  <si>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</si>
  <si>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</si>
  <si>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</si>
  <si>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</si>
  <si>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</si>
  <si>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</si>
  <si>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</si>
  <si>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</si>
  <si>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</si>
  <si>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</si>
  <si>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</si>
  <si>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</si>
  <si>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</si>
  <si>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</si>
  <si>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</si>
  <si>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</si>
  <si>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</si>
  <si>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</si>
  <si>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</si>
  <si>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</si>
  <si>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</si>
  <si>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</si>
  <si>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</si>
  <si>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</si>
  <si>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</si>
  <si>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</si>
  <si>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</si>
  <si>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</si>
  <si>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</si>
  <si>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</si>
  <si>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</si>
  <si>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</si>
  <si>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</si>
  <si>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</si>
  <si>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</si>
  <si>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</si>
  <si>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</si>
  <si>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</si>
  <si>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</si>
  <si>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</si>
  <si>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</si>
  <si>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</si>
  <si>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</si>
  <si>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</si>
  <si>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</si>
  <si>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</si>
  <si>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</si>
  <si>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</si>
  <si>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</si>
  <si>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</si>
  <si>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</si>
  <si>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</si>
  <si>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</si>
  <si>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</si>
  <si>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</si>
  <si>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</si>
  <si>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</si>
  <si>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</si>
  <si>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</si>
  <si>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</si>
  <si>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</si>
  <si>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</si>
  <si>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</si>
  <si>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</si>
  <si>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</si>
  <si>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</si>
  <si>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</si>
  <si>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</si>
  <si>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</si>
  <si>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</si>
  <si>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</si>
  <si>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</si>
  <si>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</si>
  <si>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</si>
  <si>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</si>
  <si>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</si>
  <si>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</si>
  <si>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</si>
  <si>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</si>
  <si>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</si>
  <si>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</si>
  <si>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</si>
  <si>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</si>
  <si>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</si>
  <si>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</si>
  <si>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</si>
  <si>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</si>
  <si>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</si>
  <si>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</si>
  <si>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</si>
  <si>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</si>
  <si>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</si>
  <si>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</si>
  <si>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</si>
  <si>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</si>
  <si>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</si>
  <si>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</si>
  <si>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</si>
  <si>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</si>
  <si>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</si>
  <si>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</si>
  <si>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</si>
  <si>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</si>
  <si>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</si>
  <si>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</si>
  <si>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</si>
  <si>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</si>
  <si>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</si>
  <si>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</si>
  <si>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</si>
  <si>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</si>
  <si>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</si>
  <si>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</si>
  <si>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</si>
  <si>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</si>
  <si>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</si>
  <si>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</si>
  <si>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</si>
  <si>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</si>
  <si>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</si>
  <si>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</si>
  <si>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</si>
  <si>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</si>
  <si>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</si>
  <si>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</si>
  <si>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</si>
  <si>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</si>
  <si>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</si>
  <si>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</si>
  <si>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</si>
  <si>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</si>
  <si>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</si>
  <si>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</si>
  <si>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</si>
  <si>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</si>
  <si>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</si>
  <si>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</si>
  <si>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</si>
  <si>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</si>
  <si>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</si>
  <si>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</si>
  <si>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</si>
  <si>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</si>
  <si>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</si>
  <si>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</si>
  <si>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</si>
  <si>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</si>
  <si>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</si>
  <si>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</si>
  <si>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</si>
  <si>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</si>
  <si>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</si>
  <si>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</si>
  <si>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</si>
  <si>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</si>
  <si>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</si>
  <si>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</si>
  <si>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</si>
  <si>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</si>
  <si>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</si>
  <si>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</si>
  <si>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</si>
  <si>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</si>
  <si>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</si>
  <si>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</si>
  <si>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</si>
  <si>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</si>
  <si>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</si>
  <si>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</si>
  <si>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</si>
  <si>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</si>
  <si>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</si>
  <si>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</si>
  <si>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</si>
  <si>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</si>
  <si>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</si>
  <si>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</si>
  <si>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</si>
  <si>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</si>
  <si>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</si>
  <si>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</si>
  <si>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</si>
  <si>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</si>
  <si>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</si>
  <si>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</si>
  <si>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</si>
  <si>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</si>
  <si>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</si>
  <si>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</si>
  <si>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</si>
  <si>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</si>
  <si>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</si>
  <si>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</si>
  <si>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</si>
  <si>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</si>
  <si>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</si>
  <si>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</si>
  <si>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</si>
  <si>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</si>
  <si>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</si>
  <si>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</si>
  <si>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</si>
  <si>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</si>
  <si>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</si>
  <si>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</si>
  <si>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</si>
  <si>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</si>
  <si>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</si>
  <si>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</si>
  <si>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</si>
  <si>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</si>
  <si>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</si>
  <si>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</si>
  <si>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</si>
  <si>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</si>
  <si>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</si>
  <si>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</si>
  <si>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</si>
  <si>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</si>
  <si>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</si>
  <si>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</si>
  <si>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</si>
  <si>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</si>
  <si>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</si>
  <si>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</si>
  <si>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</si>
  <si>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</si>
  <si>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</si>
  <si>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</si>
  <si>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</si>
  <si>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</si>
  <si>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</si>
  <si>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</si>
  <si>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</si>
  <si>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</si>
  <si>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</si>
  <si>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</si>
  <si>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</si>
  <si>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</si>
  <si>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</si>
  <si>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</si>
  <si>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</si>
  <si>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</si>
  <si>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</si>
  <si>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</si>
  <si>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</si>
  <si>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</si>
  <si>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</si>
  <si>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</si>
  <si>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</si>
  <si>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</si>
  <si>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</si>
  <si>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</si>
  <si>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</si>
  <si>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</si>
  <si>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</si>
  <si>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</si>
  <si>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</si>
  <si>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</si>
  <si>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</si>
  <si>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</si>
  <si>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</si>
  <si>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</si>
  <si>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</si>
  <si>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</si>
  <si>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</si>
  <si>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</si>
  <si>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</si>
  <si>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</si>
  <si>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</si>
  <si>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</si>
  <si>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</si>
  <si>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</si>
  <si>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</si>
  <si>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</si>
  <si>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</si>
  <si>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</si>
  <si>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</si>
  <si>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</si>
  <si>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</si>
  <si>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</si>
  <si>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</si>
  <si>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</si>
  <si>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</si>
  <si>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</si>
  <si>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</si>
  <si>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</si>
  <si>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</si>
  <si>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</si>
  <si>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</si>
  <si>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</si>
  <si>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</si>
  <si>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</si>
  <si>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</si>
  <si>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</si>
  <si>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</si>
  <si>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</si>
  <si>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</si>
  <si>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</si>
  <si>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</si>
  <si>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</si>
  <si>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</si>
  <si>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</si>
  <si>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</si>
  <si>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</si>
  <si>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</si>
  <si>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</si>
  <si>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</si>
  <si>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</si>
  <si>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</si>
  <si>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</si>
  <si>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</si>
  <si>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</si>
  <si>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</si>
  <si>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</si>
  <si>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</si>
  <si>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</si>
  <si>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</si>
  <si>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</si>
  <si>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</si>
  <si>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</si>
  <si>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</si>
  <si>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</si>
  <si>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</si>
  <si>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</si>
  <si>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</si>
  <si>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</si>
  <si>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</si>
  <si>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</si>
  <si>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</si>
  <si>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</si>
  <si>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</si>
  <si>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</si>
  <si>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</si>
  <si>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</si>
  <si>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</si>
  <si>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</si>
  <si>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</si>
  <si>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</si>
  <si>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</si>
  <si>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</si>
  <si>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</si>
  <si>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</si>
  <si>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</si>
  <si>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</si>
  <si>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</si>
  <si>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</si>
  <si>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</si>
  <si>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</si>
  <si>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</si>
  <si>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</si>
  <si>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</si>
  <si>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</si>
  <si>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</si>
  <si>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</si>
  <si>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</si>
  <si>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</si>
  <si>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</si>
  <si>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</si>
  <si>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</si>
  <si>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</si>
  <si>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</si>
  <si>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</si>
  <si>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</si>
  <si>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</si>
  <si>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</si>
  <si>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</si>
  <si>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</si>
  <si>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</si>
  <si>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</si>
  <si>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</si>
  <si>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</si>
  <si>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</si>
  <si>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</si>
  <si>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</si>
  <si>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</si>
  <si>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</si>
  <si>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</si>
  <si>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</si>
  <si>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</si>
  <si>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</si>
  <si>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</si>
  <si>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</si>
  <si>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</si>
  <si>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</si>
  <si>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</si>
  <si>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</si>
  <si>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</si>
  <si>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</si>
  <si>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</si>
  <si>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</si>
  <si>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</si>
  <si>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</si>
  <si>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</si>
  <si>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</si>
  <si>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</si>
  <si>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</si>
  <si>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</si>
  <si>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</si>
  <si>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</si>
  <si>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</si>
  <si>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</si>
  <si>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</si>
  <si>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</si>
  <si>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</si>
  <si>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</si>
  <si>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</si>
  <si>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</si>
  <si>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</si>
  <si>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</si>
  <si>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</si>
  <si>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</si>
  <si>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</si>
  <si>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</si>
  <si>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</si>
  <si>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</si>
  <si>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</si>
  <si>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</si>
  <si>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</si>
  <si>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</si>
  <si>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</si>
  <si>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</si>
  <si>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</si>
  <si>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</si>
  <si>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</si>
  <si>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</si>
  <si>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</si>
  <si>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</si>
  <si>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</si>
  <si>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</si>
  <si>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</si>
  <si>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</si>
  <si>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</si>
  <si>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</si>
  <si>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</si>
  <si>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</si>
  <si>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</si>
  <si>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</si>
  <si>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</si>
  <si>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</si>
  <si>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</si>
  <si>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</si>
  <si>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</si>
  <si>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</si>
  <si>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</si>
  <si>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</si>
  <si>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</si>
  <si>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</si>
  <si>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</si>
  <si>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</si>
  <si>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</si>
  <si>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</si>
  <si>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</si>
  <si>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</si>
  <si>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</si>
  <si>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</si>
  <si>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</si>
  <si>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</si>
  <si>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</si>
  <si>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</si>
  <si>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</si>
  <si>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</si>
  <si>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</si>
  <si>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</si>
  <si>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</si>
  <si>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</si>
  <si>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</si>
  <si>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</si>
  <si>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</si>
  <si>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</si>
  <si>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</si>
  <si>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</si>
  <si>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</si>
  <si>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</si>
  <si>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</si>
  <si>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</si>
  <si>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</si>
  <si>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</si>
  <si>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</si>
  <si>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</si>
  <si>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</si>
  <si>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</si>
  <si>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</si>
  <si>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</si>
  <si>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</si>
  <si>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</si>
  <si>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</si>
  <si>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</si>
  <si>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</si>
  <si>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</si>
  <si>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</si>
  <si>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</si>
  <si>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</si>
  <si>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</si>
  <si>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</si>
  <si>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</si>
  <si>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</si>
  <si>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</si>
  <si>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</si>
  <si>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</si>
  <si>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</si>
  <si>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</si>
  <si>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</si>
  <si>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</si>
  <si>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</si>
  <si>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</si>
  <si>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</si>
  <si>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</si>
  <si>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</si>
  <si>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</si>
  <si>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</si>
  <si>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</si>
  <si>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</si>
  <si>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</si>
  <si>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</si>
  <si>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</si>
  <si>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</si>
  <si>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</si>
  <si>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</si>
  <si>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</si>
  <si>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</si>
  <si>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</si>
  <si>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</si>
  <si>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</si>
  <si>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</si>
  <si>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</si>
  <si>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</si>
  <si>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</si>
  <si>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</si>
  <si>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</si>
  <si>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</si>
  <si>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</si>
  <si>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</si>
  <si>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</si>
  <si>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</si>
  <si>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</si>
  <si>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</si>
  <si>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</si>
  <si>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</si>
  <si>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</si>
  <si>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</si>
  <si>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</si>
  <si>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</si>
  <si>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</si>
  <si>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</si>
  <si>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</si>
  <si>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</si>
  <si>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</si>
  <si>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</si>
  <si>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</si>
  <si>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</si>
  <si>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</si>
  <si>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</si>
  <si>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</si>
  <si>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</si>
  <si>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</si>
  <si>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</si>
  <si>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</si>
  <si>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</si>
  <si>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</si>
  <si>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</si>
  <si>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</si>
  <si>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</si>
  <si>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</si>
  <si>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</si>
  <si>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</si>
  <si>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</si>
  <si>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</si>
  <si>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</si>
  <si>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</si>
  <si>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</si>
  <si>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</si>
  <si>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</si>
  <si>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</si>
  <si>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</si>
  <si>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</si>
  <si>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</si>
  <si>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</si>
  <si>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</si>
  <si>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</si>
  <si>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</si>
  <si>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</si>
  <si>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</si>
  <si>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</si>
  <si>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</si>
  <si>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</si>
  <si>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</si>
  <si>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</si>
  <si>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</si>
  <si>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</si>
  <si>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</si>
  <si>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</si>
  <si>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</si>
  <si>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</si>
  <si>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</si>
  <si>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</si>
  <si>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</si>
  <si>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</si>
  <si>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</si>
  <si>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</si>
  <si>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</si>
  <si>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</si>
  <si>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</si>
  <si>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</si>
  <si>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</si>
  <si>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</si>
  <si>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</si>
  <si>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</si>
  <si>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</si>
  <si>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</si>
  <si>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</si>
  <si>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</si>
  <si>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</si>
  <si>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</si>
  <si>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</si>
  <si>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</si>
  <si>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</si>
  <si>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</si>
  <si>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</si>
  <si>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</si>
  <si>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</si>
  <si>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</si>
  <si>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</si>
  <si>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</si>
  <si>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</si>
  <si>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</si>
  <si>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</si>
  <si>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</si>
  <si>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</si>
  <si>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</si>
  <si>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</si>
  <si>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</si>
  <si>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</si>
  <si>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</si>
  <si>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</si>
  <si>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</si>
  <si>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</si>
  <si>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</si>
  <si>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</si>
  <si>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</si>
  <si>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</si>
  <si>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</si>
  <si>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</si>
  <si>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</si>
  <si>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</si>
  <si>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</si>
  <si>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</si>
  <si>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</si>
  <si>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</si>
  <si>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</si>
  <si>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</si>
  <si>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</si>
  <si>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</si>
  <si>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</si>
  <si>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</si>
  <si>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</si>
  <si>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</si>
  <si>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</si>
  <si>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</si>
  <si>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</si>
  <si>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</si>
  <si>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</si>
  <si>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</si>
  <si>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</si>
  <si>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</si>
  <si>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</si>
  <si>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</si>
  <si>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</si>
  <si>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</si>
  <si>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</si>
  <si>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</si>
  <si>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</si>
  <si>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</si>
  <si>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</si>
  <si>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</si>
  <si>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</si>
  <si>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</si>
  <si>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</si>
  <si>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</si>
  <si>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</si>
  <si>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</si>
  <si>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</si>
  <si>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</si>
  <si>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</si>
  <si>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</si>
  <si>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</si>
  <si>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</si>
  <si>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</si>
  <si>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</si>
  <si>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</si>
  <si>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</si>
  <si>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</si>
  <si>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</si>
  <si>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</si>
  <si>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</si>
  <si>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</si>
  <si>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</si>
  <si>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</si>
  <si>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</si>
  <si>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</si>
  <si>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</si>
  <si>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</si>
  <si>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</si>
  <si>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</si>
  <si>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</si>
  <si>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</si>
  <si>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</si>
  <si>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</si>
  <si>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</si>
  <si>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</si>
  <si>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</si>
  <si>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</si>
  <si>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</si>
  <si>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</si>
  <si>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</si>
  <si>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</si>
  <si>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</si>
  <si>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</si>
  <si>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</si>
  <si>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</si>
  <si>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</si>
  <si>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</si>
  <si>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</si>
  <si>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</si>
  <si>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</si>
  <si>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</si>
  <si>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</si>
  <si>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</si>
  <si>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</si>
  <si>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</si>
  <si>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</si>
  <si>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</si>
  <si>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</si>
  <si>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</si>
  <si>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</si>
  <si>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</si>
  <si>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</si>
  <si>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</si>
  <si>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</si>
  <si>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</si>
  <si>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</si>
  <si>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</si>
  <si>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</si>
  <si>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</si>
  <si>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</si>
  <si>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</si>
  <si>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</si>
  <si>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</si>
  <si>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</si>
  <si>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</si>
  <si>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</si>
  <si>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</si>
  <si>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</si>
  <si>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</si>
  <si>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</si>
  <si>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</si>
  <si>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</si>
  <si>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</si>
  <si>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</si>
  <si>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</si>
  <si>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</si>
  <si>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</si>
  <si>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</si>
  <si>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</si>
  <si>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</si>
  <si>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</si>
  <si>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</si>
  <si>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</si>
  <si>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</si>
  <si>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</si>
  <si>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</si>
  <si>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</si>
  <si>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</si>
  <si>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</si>
  <si>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</si>
  <si>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</si>
  <si>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</si>
  <si>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</si>
  <si>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</si>
  <si>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</si>
  <si>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</si>
  <si>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</si>
  <si>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</si>
  <si>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</si>
  <si>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</si>
  <si>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</si>
  <si>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</si>
  <si>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</si>
  <si>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</si>
  <si>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</si>
  <si>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</si>
  <si>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</si>
  <si>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</si>
  <si>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</si>
  <si>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</si>
  <si>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</si>
  <si>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</si>
  <si>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</si>
  <si>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</si>
  <si>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</si>
  <si>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</si>
  <si>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</si>
  <si>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</si>
  <si>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</si>
  <si>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</si>
  <si>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</si>
  <si>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</si>
  <si>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</si>
  <si>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</si>
  <si>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</si>
  <si>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</si>
  <si>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</si>
  <si>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</si>
  <si>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</si>
  <si>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</si>
  <si>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</si>
  <si>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</si>
  <si>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</si>
  <si>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</si>
  <si>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</si>
  <si>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</si>
  <si>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</si>
  <si>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</si>
  <si>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</si>
  <si>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</si>
  <si>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</si>
  <si>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</si>
  <si>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</si>
  <si>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</si>
  <si>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</si>
  <si>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</si>
  <si>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</si>
  <si>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</si>
  <si>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</si>
  <si>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</si>
  <si>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</si>
  <si>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</si>
  <si>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</si>
  <si>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</si>
  <si>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</si>
  <si>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</si>
  <si>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</si>
  <si>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</si>
  <si>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</si>
  <si>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</si>
  <si>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</si>
  <si>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</si>
  <si>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</si>
  <si>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</si>
  <si>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</si>
  <si>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</si>
  <si>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</si>
  <si>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</si>
  <si>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</si>
  <si>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</si>
  <si>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</si>
  <si>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</si>
  <si>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</si>
  <si>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</si>
  <si>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</si>
  <si>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</si>
  <si>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</si>
  <si>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</si>
  <si>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</si>
  <si>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</si>
  <si>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</si>
  <si>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</si>
  <si>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</si>
  <si>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</si>
  <si>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</si>
  <si>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</si>
  <si>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</si>
  <si>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</si>
  <si>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</si>
  <si>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</si>
  <si>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</si>
  <si>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</si>
  <si>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</si>
  <si>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</si>
  <si>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</si>
  <si>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</si>
  <si>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</si>
  <si>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</si>
  <si>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</si>
  <si>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</si>
  <si>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</si>
  <si>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</si>
  <si>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</si>
  <si>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</si>
  <si>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</si>
  <si>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</si>
  <si>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</si>
  <si>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</si>
  <si>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</si>
  <si>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</si>
  <si>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</si>
  <si>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</si>
  <si>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</si>
  <si>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</si>
  <si>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</si>
  <si>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</si>
  <si>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</si>
  <si>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</si>
  <si>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</si>
  <si>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</si>
  <si>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</si>
  <si>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</si>
  <si>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</si>
  <si>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</si>
  <si>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</si>
  <si>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</si>
  <si>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</si>
  <si>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</si>
  <si>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</si>
  <si>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</si>
  <si>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</si>
  <si>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</si>
  <si>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</si>
  <si>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</si>
  <si>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</si>
  <si>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</si>
  <si>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</si>
  <si>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</si>
  <si>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</si>
  <si>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</si>
  <si>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</si>
  <si>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</si>
  <si>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</si>
  <si>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</si>
  <si>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</si>
  <si>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</si>
  <si>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</si>
  <si>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</si>
  <si>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</si>
  <si>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</si>
  <si>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</si>
  <si>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</si>
  <si>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</si>
  <si>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</si>
  <si>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</si>
  <si>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</si>
  <si>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</si>
  <si>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</si>
  <si>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</si>
  <si>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</si>
  <si>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</si>
  <si>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</si>
  <si>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</si>
  <si>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</si>
  <si>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</si>
  <si>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</si>
  <si>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</si>
  <si>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</si>
  <si>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</si>
  <si>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</si>
  <si>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</si>
  <si>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</si>
  <si>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</si>
  <si>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</si>
  <si>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</si>
  <si>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</si>
  <si>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</si>
  <si>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</si>
  <si>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</si>
  <si>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</si>
  <si>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</si>
  <si>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</si>
  <si>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</si>
  <si>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</si>
  <si>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</si>
  <si>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</si>
  <si>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</si>
  <si>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</si>
  <si>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</si>
  <si>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</si>
  <si>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</si>
  <si>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</si>
  <si>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</si>
  <si>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</si>
  <si>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</si>
  <si>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</si>
  <si>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</si>
  <si>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</si>
  <si>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</si>
  <si>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</si>
  <si>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</si>
  <si>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</si>
  <si>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</si>
  <si>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</si>
  <si>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</si>
  <si>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</si>
  <si>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</si>
  <si>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</si>
  <si>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</si>
  <si>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</si>
  <si>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</si>
  <si>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</si>
  <si>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</si>
  <si>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</si>
  <si>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</si>
  <si>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</si>
  <si>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</si>
  <si>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</si>
  <si>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</si>
  <si>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</si>
  <si>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</si>
  <si>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</si>
  <si>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</si>
  <si>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</si>
  <si>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</si>
  <si>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</si>
  <si>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</si>
  <si>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</si>
  <si>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</si>
  <si>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</si>
  <si>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</si>
  <si>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</si>
  <si>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</si>
  <si>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</si>
  <si>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</si>
  <si>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</si>
  <si>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</si>
  <si>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</si>
  <si>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</si>
  <si>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</si>
  <si>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</si>
  <si>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</si>
  <si>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</si>
  <si>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</si>
  <si>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</si>
  <si>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</si>
  <si>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</si>
  <si>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</si>
  <si>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</si>
  <si>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</si>
  <si>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</si>
  <si>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</si>
  <si>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</si>
  <si>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</si>
  <si>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</si>
  <si>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</si>
  <si>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</si>
  <si>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</si>
  <si>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</si>
  <si>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</si>
  <si>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</si>
  <si>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</si>
  <si>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</si>
  <si>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</si>
  <si>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</si>
  <si>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</si>
  <si>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</si>
  <si>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</si>
  <si>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</si>
  <si>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</si>
  <si>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</si>
  <si>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</si>
  <si>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</si>
  <si>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</si>
  <si>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</si>
  <si>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</si>
  <si>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</si>
  <si>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</si>
  <si>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</si>
  <si>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</si>
  <si>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</si>
  <si>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</si>
  <si>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</si>
  <si>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</si>
  <si>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</si>
  <si>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</si>
  <si>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</si>
  <si>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</si>
  <si>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</si>
  <si>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</si>
  <si>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</si>
  <si>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</si>
  <si>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</si>
  <si>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</si>
  <si>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</si>
  <si>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</si>
  <si>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</si>
  <si>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</si>
  <si>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</si>
  <si>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</si>
  <si>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</si>
  <si>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</si>
  <si>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</si>
  <si>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</si>
  <si>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</si>
  <si>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</si>
  <si>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</si>
  <si>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</si>
  <si>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</si>
  <si>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</si>
  <si>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</si>
  <si>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</si>
  <si>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</si>
  <si>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</si>
  <si>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</si>
  <si>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</si>
  <si>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</si>
  <si>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</si>
  <si>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</si>
  <si>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</si>
  <si>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</si>
  <si>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</si>
  <si>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</si>
  <si>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</si>
  <si>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</si>
  <si>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</si>
  <si>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</si>
  <si>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</si>
  <si>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</si>
  <si>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</si>
  <si>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</si>
  <si>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</si>
  <si>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</si>
  <si>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</si>
  <si>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</si>
  <si>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</si>
  <si>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</si>
  <si>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</si>
  <si>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</si>
  <si>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</si>
  <si>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</si>
  <si>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</si>
  <si>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</si>
  <si>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</si>
  <si>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</si>
  <si>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</si>
  <si>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</si>
  <si>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</si>
  <si>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</si>
  <si>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</si>
  <si>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</si>
  <si>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</si>
  <si>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</si>
  <si>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</si>
  <si>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</si>
  <si>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</si>
  <si>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</si>
  <si>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</si>
  <si>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</si>
  <si>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</si>
  <si>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</si>
  <si>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</si>
  <si>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</si>
  <si>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</si>
  <si>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</si>
  <si>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</si>
  <si>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</si>
  <si>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</si>
  <si>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</si>
  <si>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</si>
  <si>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</si>
  <si>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</si>
  <si>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</si>
  <si>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</si>
  <si>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</si>
  <si>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</si>
  <si>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</si>
  <si>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</si>
  <si>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</si>
  <si>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</si>
  <si>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</si>
  <si>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</si>
  <si>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</si>
  <si>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</si>
  <si>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</si>
  <si>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</si>
  <si>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</si>
  <si>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</si>
  <si>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</si>
  <si>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</si>
  <si>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</si>
  <si>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</si>
  <si>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</si>
  <si>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</si>
  <si>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</si>
  <si>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</si>
  <si>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</si>
  <si>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</si>
  <si>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</si>
  <si>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</si>
  <si>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</si>
  <si>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</si>
  <si>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</si>
  <si>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</si>
  <si>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</si>
  <si>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</si>
  <si>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</si>
  <si>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</si>
  <si>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</si>
  <si>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</si>
  <si>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</si>
  <si>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</si>
  <si>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</si>
  <si>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</si>
  <si>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</si>
  <si>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</si>
  <si>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</si>
  <si>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</si>
  <si>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</si>
  <si>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</si>
  <si>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</si>
  <si>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</si>
  <si>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</si>
  <si>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</si>
  <si>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</si>
  <si>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</si>
  <si>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</si>
  <si>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</si>
  <si>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</si>
  <si>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</si>
  <si>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</si>
  <si>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</si>
  <si>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</si>
  <si>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</si>
  <si>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</si>
  <si>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</si>
  <si>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</si>
  <si>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</si>
  <si>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</si>
  <si>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</si>
  <si>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</si>
  <si>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</si>
  <si>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</si>
  <si>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</si>
  <si>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</si>
  <si>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</si>
  <si>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</si>
  <si>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</si>
  <si>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</si>
  <si>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</si>
  <si>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</si>
  <si>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</si>
  <si>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</si>
  <si>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</si>
  <si>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</si>
  <si>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</si>
  <si>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</si>
  <si>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</si>
  <si>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</si>
  <si>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</si>
  <si>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</si>
  <si>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</si>
  <si>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</si>
  <si>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</si>
  <si>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</si>
  <si>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</si>
  <si>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</si>
  <si>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</si>
  <si>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</si>
  <si>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</si>
  <si>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</si>
  <si>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</si>
  <si>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</si>
  <si>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</si>
  <si>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</si>
  <si>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</si>
  <si>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</si>
  <si>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</si>
  <si>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</si>
  <si>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</si>
  <si>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</si>
  <si>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</si>
  <si>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</si>
  <si>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</si>
  <si>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</si>
  <si>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</si>
  <si>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</si>
  <si>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</si>
  <si>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</si>
  <si>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</si>
  <si>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</si>
  <si>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</si>
  <si>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</si>
  <si>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</si>
  <si>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</si>
  <si>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</si>
  <si>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</si>
  <si>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</si>
  <si>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</si>
  <si>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</si>
  <si>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</si>
  <si>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</si>
  <si>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</si>
  <si>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</si>
  <si>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</si>
  <si>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</si>
  <si>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</si>
  <si>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</si>
  <si>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</si>
  <si>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</si>
  <si>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</si>
  <si>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</si>
  <si>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</si>
  <si>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</si>
  <si>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</si>
  <si>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</si>
  <si>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</si>
  <si>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</si>
  <si>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</si>
  <si>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</si>
  <si>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</si>
  <si>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</si>
  <si>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</si>
  <si>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</si>
  <si>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</si>
  <si>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</si>
  <si>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</si>
  <si>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</si>
  <si>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</si>
  <si>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</si>
  <si>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</si>
  <si>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</si>
  <si>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</si>
  <si>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</si>
  <si>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</si>
  <si>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</si>
  <si>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</si>
  <si>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</si>
  <si>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</si>
  <si>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</si>
  <si>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</si>
  <si>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</si>
  <si>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</si>
  <si>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</si>
  <si>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</si>
  <si>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</si>
  <si>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</si>
  <si>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</si>
  <si>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</si>
  <si>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</si>
  <si>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</si>
  <si>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</si>
  <si>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</si>
  <si>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</si>
  <si>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</si>
  <si>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</si>
  <si>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</si>
  <si>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</si>
  <si>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</si>
  <si>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</si>
  <si>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</si>
  <si>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</si>
  <si>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</si>
  <si>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</si>
  <si>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</si>
  <si>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</si>
  <si>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</si>
  <si>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</si>
  <si>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</si>
  <si>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</si>
  <si>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</si>
  <si>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</si>
  <si>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</si>
  <si>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</si>
  <si>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</si>
  <si>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</si>
  <si>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</si>
  <si>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</si>
  <si>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</si>
  <si>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</si>
  <si>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</si>
  <si>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</si>
  <si>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</si>
  <si>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</si>
  <si>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</si>
  <si>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</si>
  <si>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</si>
  <si>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</si>
  <si>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</si>
  <si>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</si>
  <si>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</si>
  <si>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</si>
  <si>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</si>
  <si>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</si>
  <si>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</si>
  <si>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</si>
  <si>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</si>
  <si>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</si>
  <si>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</si>
  <si>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</si>
  <si>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</si>
  <si>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</si>
  <si>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</si>
  <si>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</si>
  <si>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</si>
  <si>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</si>
  <si>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</si>
  <si>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</si>
  <si>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</si>
  <si>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</si>
  <si>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</si>
  <si>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</si>
  <si>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</si>
  <si>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</si>
  <si>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</si>
  <si>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</si>
  <si>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</si>
  <si>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</si>
  <si>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</si>
  <si>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</si>
  <si>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</si>
  <si>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</si>
  <si>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</si>
  <si>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</si>
  <si>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</si>
  <si>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</si>
  <si>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</si>
  <si>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</si>
  <si>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</si>
  <si>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</si>
  <si>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</si>
  <si>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</si>
  <si>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</si>
  <si>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</si>
  <si>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</si>
  <si>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</si>
  <si>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</si>
  <si>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</si>
  <si>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</si>
  <si>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</si>
  <si>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</si>
  <si>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</si>
  <si>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</si>
  <si>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</si>
  <si>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</si>
  <si>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</si>
  <si>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</si>
  <si>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</si>
  <si>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</si>
  <si>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</si>
  <si>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</si>
  <si>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</si>
  <si>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</si>
  <si>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</si>
  <si>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</si>
  <si>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</si>
  <si>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</si>
  <si>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</si>
  <si>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</si>
  <si>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</si>
  <si>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</si>
  <si>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</si>
  <si>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</si>
  <si>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</si>
  <si>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</si>
  <si>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</si>
  <si>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</si>
  <si>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</si>
  <si>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</si>
  <si>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</si>
  <si>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</si>
  <si>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</si>
  <si>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</si>
  <si>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</si>
  <si>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</si>
  <si>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</si>
  <si>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</si>
  <si>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</si>
  <si>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</si>
  <si>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</si>
  <si>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</si>
  <si>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</si>
  <si>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</si>
  <si>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</si>
  <si>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</si>
  <si>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</si>
  <si>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</si>
  <si>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</si>
  <si>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</si>
  <si>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</si>
  <si>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</si>
  <si>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</si>
  <si>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</si>
  <si>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</si>
  <si>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</si>
  <si>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</si>
  <si>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</si>
  <si>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</si>
  <si>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</si>
  <si>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</si>
  <si>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</si>
  <si>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</si>
  <si>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</si>
  <si>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</si>
  <si>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</si>
  <si>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</si>
  <si>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</si>
  <si>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</si>
  <si>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</si>
  <si>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</si>
  <si>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</si>
  <si>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</si>
  <si>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</si>
  <si>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</si>
  <si>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</si>
  <si>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</si>
  <si>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</si>
  <si>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</si>
  <si>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</si>
  <si>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</si>
  <si>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</si>
  <si>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</si>
  <si>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</si>
  <si>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</si>
  <si>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</si>
  <si>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</si>
  <si>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</si>
  <si>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</si>
  <si>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</si>
  <si>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</si>
  <si>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</si>
  <si>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</si>
  <si>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</si>
  <si>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</si>
  <si>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</si>
  <si>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</si>
  <si>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</si>
  <si>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</si>
  <si>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</si>
  <si>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</si>
  <si>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</si>
  <si>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</si>
  <si>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</si>
  <si>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</si>
  <si>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</si>
  <si>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</si>
  <si>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</si>
  <si>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</si>
  <si>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</si>
  <si>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</si>
  <si>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</si>
  <si>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</si>
  <si>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</si>
  <si>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</si>
  <si>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</si>
  <si>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</si>
  <si>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</si>
  <si>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</si>
  <si>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</si>
  <si>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</si>
  <si>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</si>
  <si>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</si>
  <si>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</si>
  <si>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</si>
  <si>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</si>
  <si>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</si>
  <si>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</si>
  <si>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</si>
  <si>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</si>
  <si>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</si>
  <si>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</si>
  <si>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</si>
  <si>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</si>
  <si>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</si>
  <si>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</si>
  <si>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</si>
  <si>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</si>
  <si>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</si>
  <si>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</si>
  <si>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</si>
  <si>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</si>
  <si>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</si>
  <si>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</si>
  <si>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</si>
  <si>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</si>
  <si>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</si>
  <si>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</si>
  <si>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</si>
  <si>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</si>
  <si>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</si>
  <si>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</si>
  <si>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</si>
  <si>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</si>
  <si>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</si>
  <si>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</si>
  <si>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</si>
  <si>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</si>
  <si>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</si>
  <si>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</si>
  <si>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</si>
  <si>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</si>
  <si>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</si>
  <si>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</si>
  <si>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</si>
  <si>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</si>
  <si>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</si>
  <si>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</si>
  <si>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</si>
  <si>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</si>
  <si>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</si>
  <si>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</si>
  <si>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</si>
  <si>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</si>
  <si>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</si>
  <si>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</si>
  <si>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</si>
  <si>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</si>
  <si>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</si>
  <si>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</si>
  <si>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</si>
  <si>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</si>
  <si>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</si>
  <si>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</si>
  <si>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</si>
  <si>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</si>
  <si>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</si>
  <si>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</si>
  <si>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</si>
  <si>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</si>
  <si>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</si>
  <si>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</si>
  <si>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</si>
  <si>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</si>
  <si>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</si>
  <si>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</si>
  <si>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</si>
  <si>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</si>
  <si>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</si>
  <si>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</si>
  <si>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</si>
  <si>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</si>
  <si>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</si>
  <si>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</si>
  <si>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</si>
  <si>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</si>
  <si>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</si>
  <si>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</si>
  <si>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</si>
  <si>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</si>
  <si>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</si>
  <si>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</si>
  <si>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</si>
  <si>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</si>
  <si>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</si>
  <si>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</si>
  <si>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</si>
  <si>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</si>
  <si>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</si>
  <si>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</si>
  <si>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</si>
  <si>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</si>
  <si>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</si>
  <si>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</si>
  <si>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</si>
  <si>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</si>
  <si>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</si>
  <si>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</si>
  <si>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</si>
  <si>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</si>
  <si>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</si>
  <si>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</si>
  <si>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</si>
  <si>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</si>
  <si>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</si>
  <si>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</si>
  <si>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</si>
  <si>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</si>
  <si>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</si>
  <si>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</si>
  <si>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</si>
  <si>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</si>
  <si>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</si>
  <si>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</si>
  <si>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</si>
  <si>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</si>
  <si>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</si>
  <si>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</si>
  <si>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</si>
  <si>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</si>
  <si>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</si>
  <si>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</si>
  <si>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</si>
  <si>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</si>
  <si>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</si>
  <si>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</si>
  <si>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</si>
  <si>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</si>
  <si>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</si>
  <si>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</si>
  <si>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</si>
  <si>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</si>
  <si>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</si>
  <si>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</si>
  <si>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</si>
  <si>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</si>
  <si>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</si>
  <si>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</si>
  <si>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</si>
  <si>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</si>
  <si>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</si>
  <si>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</si>
  <si>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</si>
  <si>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</si>
  <si>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</si>
  <si>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</si>
  <si>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</si>
  <si>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</si>
  <si>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</si>
  <si>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</si>
  <si>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</si>
  <si>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</si>
  <si>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</si>
  <si>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</si>
  <si>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</si>
  <si>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</si>
  <si>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</si>
  <si>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</si>
  <si>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</si>
  <si>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</si>
  <si>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</si>
  <si>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</si>
  <si>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</si>
  <si>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</si>
  <si>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</si>
  <si>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</si>
  <si>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</si>
  <si>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</si>
  <si>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</si>
  <si>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</si>
  <si>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</si>
  <si>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</si>
  <si>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</si>
  <si>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</si>
  <si>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</si>
  <si>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</si>
  <si>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</si>
  <si>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</si>
  <si>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</si>
  <si>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</si>
  <si>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</si>
  <si>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</si>
  <si>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</si>
  <si>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</si>
  <si>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</si>
  <si>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</si>
  <si>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</si>
  <si>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</si>
  <si>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</si>
  <si>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</si>
  <si>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</si>
  <si>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</si>
  <si>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</si>
  <si>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</si>
  <si>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</si>
  <si>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</si>
  <si>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</si>
  <si>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</si>
  <si>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</si>
  <si>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</si>
  <si>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</si>
  <si>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</si>
  <si>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</si>
  <si>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</si>
  <si>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</si>
  <si>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</si>
  <si>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</si>
  <si>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</si>
  <si>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</si>
  <si>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</si>
  <si>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</si>
  <si>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</si>
  <si>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</si>
  <si>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</si>
  <si>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</si>
  <si>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</si>
  <si>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</si>
  <si>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</si>
  <si>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</si>
  <si>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</si>
  <si>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</si>
  <si>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</si>
  <si>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</si>
  <si>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</si>
  <si>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</si>
  <si>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</si>
  <si>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</si>
  <si>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</si>
  <si>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</si>
  <si>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</si>
  <si>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</si>
  <si>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</si>
  <si>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</si>
  <si>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</si>
  <si>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</si>
  <si>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</si>
  <si>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</si>
  <si>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</si>
  <si>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</si>
  <si>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</si>
  <si>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</si>
  <si>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</si>
  <si>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</si>
  <si>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</si>
  <si>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</si>
  <si>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</si>
  <si>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</si>
  <si>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</si>
  <si>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</si>
  <si>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</si>
  <si>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</si>
  <si>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</si>
  <si>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</si>
  <si>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</si>
  <si>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</si>
  <si>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</si>
  <si>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</si>
  <si>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</si>
  <si>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</si>
  <si>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</si>
  <si>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</si>
  <si>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</si>
  <si>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</si>
  <si>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</si>
  <si>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</si>
  <si>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</si>
  <si>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</si>
  <si>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</si>
  <si>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</si>
  <si>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</si>
  <si>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</si>
  <si>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</si>
  <si>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</si>
  <si>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</si>
  <si>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</si>
  <si>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</si>
  <si>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</si>
  <si>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</si>
  <si>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</si>
  <si>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</si>
  <si>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</si>
  <si>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</si>
  <si>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</si>
  <si>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</si>
  <si>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</si>
  <si>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</si>
  <si>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</si>
  <si>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</si>
  <si>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</si>
  <si>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</si>
  <si>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</si>
  <si>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</si>
  <si>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</si>
  <si>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</si>
  <si>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</si>
  <si>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</si>
  <si>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</si>
  <si>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</si>
  <si>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</si>
  <si>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</si>
  <si>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</si>
  <si>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</si>
  <si>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</si>
  <si>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</si>
  <si>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</si>
  <si>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</si>
  <si>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</si>
  <si>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</si>
  <si>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</si>
  <si>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</si>
  <si>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</si>
  <si>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</si>
  <si>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</si>
  <si>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</si>
  <si>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</si>
  <si>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</si>
  <si>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</si>
  <si>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</si>
  <si>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</si>
  <si>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</si>
  <si>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</si>
  <si>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</si>
  <si>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</si>
  <si>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</si>
  <si>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</si>
  <si>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</si>
  <si>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</si>
  <si>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</si>
  <si>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</si>
  <si>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</si>
  <si>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</si>
  <si>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</si>
  <si>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</si>
  <si>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</si>
  <si>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</si>
  <si>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</si>
  <si>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</si>
  <si>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</si>
  <si>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</si>
  <si>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</si>
  <si>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</si>
  <si>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</si>
  <si>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</si>
  <si>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</si>
  <si>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</si>
  <si>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</si>
  <si>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</si>
  <si>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</si>
  <si>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</si>
  <si>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</si>
  <si>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</si>
  <si>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</si>
  <si>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</si>
  <si>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</si>
  <si>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</si>
  <si>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</si>
  <si>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</si>
  <si>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</si>
  <si>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</si>
  <si>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</si>
  <si>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</si>
  <si>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</si>
  <si>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</si>
  <si>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</si>
  <si>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</si>
  <si>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</si>
  <si>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</si>
  <si>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</si>
  <si>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</si>
  <si>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</si>
  <si>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</si>
  <si>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</si>
  <si>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</si>
  <si>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</si>
  <si>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</si>
  <si>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</si>
  <si>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</si>
  <si>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</si>
  <si>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</si>
  <si>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</si>
  <si>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</si>
  <si>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</si>
  <si>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</si>
  <si>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</si>
  <si>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</si>
  <si>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</si>
  <si>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</si>
  <si>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</si>
  <si>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</si>
  <si>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</si>
  <si>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</si>
  <si>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</si>
  <si>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</si>
  <si>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</si>
  <si>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</si>
  <si>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</si>
  <si>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</si>
  <si>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</si>
  <si>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</si>
  <si>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</si>
  <si>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</si>
  <si>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</si>
  <si>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</si>
  <si>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</si>
  <si>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</si>
  <si>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</si>
  <si>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</si>
  <si>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</si>
  <si>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</si>
  <si>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</si>
  <si>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</si>
  <si>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</si>
  <si>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</si>
  <si>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</si>
  <si>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</si>
  <si>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</si>
  <si>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</si>
  <si>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</si>
  <si>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</si>
  <si>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</si>
  <si>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</si>
  <si>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</si>
  <si>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</si>
  <si>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</si>
  <si>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</si>
  <si>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</si>
  <si>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</si>
  <si>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</si>
  <si>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</si>
  <si>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</si>
  <si>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</si>
  <si>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</si>
  <si>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</si>
  <si>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</si>
  <si>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</si>
  <si>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</si>
  <si>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</si>
  <si>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</si>
  <si>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</si>
  <si>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</si>
  <si>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</si>
  <si>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</si>
  <si>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</si>
  <si>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</si>
  <si>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</si>
  <si>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</si>
  <si>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</si>
  <si>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</si>
  <si>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</si>
  <si>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</si>
  <si>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</si>
  <si>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</si>
  <si>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</si>
  <si>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</si>
  <si>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</si>
  <si>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</si>
  <si>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</si>
  <si>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</si>
  <si>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</si>
  <si>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</si>
  <si>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</si>
  <si>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</si>
  <si>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</si>
  <si>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</si>
  <si>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</si>
  <si>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</si>
  <si>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</si>
  <si>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</si>
  <si>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</si>
  <si>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</si>
  <si>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</si>
  <si>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</si>
  <si>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</si>
  <si>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</si>
  <si>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</si>
  <si>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</si>
  <si>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</si>
  <si>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</si>
  <si>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</si>
  <si>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</si>
  <si>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</si>
  <si>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</si>
  <si>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</si>
  <si>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</si>
  <si>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</si>
  <si>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</si>
  <si>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</si>
  <si>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</si>
  <si>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</si>
  <si>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</si>
  <si>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</si>
  <si>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</si>
  <si>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</si>
  <si>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</si>
  <si>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</si>
  <si>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</si>
  <si>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</si>
  <si>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</si>
  <si>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</si>
  <si>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</si>
  <si>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</si>
  <si>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</si>
  <si>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</si>
  <si>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</si>
  <si>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</si>
  <si>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</si>
  <si>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</si>
  <si>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</si>
  <si>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</si>
  <si>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</si>
  <si>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</si>
  <si>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</si>
  <si>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</si>
  <si>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</si>
  <si>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</si>
  <si>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</si>
  <si>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</si>
  <si>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</si>
  <si>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</si>
  <si>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</si>
  <si>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</si>
  <si>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</si>
  <si>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</si>
  <si>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</si>
  <si>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</si>
  <si>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</si>
  <si>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</si>
  <si>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</si>
  <si>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</si>
  <si>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</si>
  <si>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</si>
  <si>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</si>
  <si>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</si>
  <si>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</si>
  <si>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</si>
  <si>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</si>
  <si>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</si>
  <si>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</si>
  <si>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</si>
  <si>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</si>
  <si>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</si>
  <si>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</si>
  <si>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</si>
  <si>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</si>
  <si>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</si>
  <si>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</si>
  <si>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</si>
  <si>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</si>
  <si>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</si>
  <si>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</si>
  <si>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</si>
  <si>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</si>
  <si>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</si>
  <si>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</si>
  <si>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</si>
  <si>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</si>
  <si>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</si>
  <si>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</si>
  <si>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</si>
  <si>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</si>
  <si>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</si>
  <si>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</si>
  <si>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</si>
  <si>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</si>
  <si>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</si>
  <si>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</si>
  <si>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</si>
  <si>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</si>
  <si>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</si>
  <si>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</si>
  <si>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</si>
  <si>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</si>
  <si>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</si>
  <si>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</si>
  <si>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</si>
  <si>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</si>
  <si>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</si>
  <si>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</si>
  <si>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</si>
  <si>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</si>
  <si>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</si>
  <si>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</si>
  <si>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</si>
  <si>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</si>
  <si>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</si>
  <si>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</si>
  <si>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</si>
  <si>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</si>
  <si>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</si>
  <si>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</si>
  <si>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</si>
  <si>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</si>
  <si>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</si>
  <si>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</si>
  <si>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</si>
  <si>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</si>
  <si>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</si>
  <si>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</si>
  <si>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</si>
  <si>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</si>
  <si>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</si>
  <si>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</si>
  <si>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</si>
  <si>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</si>
  <si>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</si>
  <si>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</si>
  <si>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</si>
  <si>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</si>
  <si>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</si>
  <si>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</si>
  <si>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</si>
  <si>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</si>
  <si>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</si>
  <si>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</si>
  <si>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</si>
  <si>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</si>
  <si>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</si>
  <si>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</si>
  <si>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</si>
  <si>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</si>
  <si>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</si>
  <si>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</si>
  <si>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</si>
  <si>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</si>
  <si>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</si>
  <si>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</si>
  <si>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</si>
  <si>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</si>
  <si>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</si>
  <si>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</si>
  <si>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</si>
  <si>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</si>
  <si>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</si>
  <si>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</si>
  <si>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</si>
  <si>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</si>
  <si>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</si>
  <si>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</si>
  <si>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</si>
  <si>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</si>
  <si>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</si>
  <si>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</si>
  <si>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</si>
  <si>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</si>
  <si>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</si>
  <si>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</si>
  <si>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</si>
  <si>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</si>
  <si>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</si>
  <si>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</si>
  <si>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</si>
  <si>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</si>
  <si>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</si>
  <si>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</si>
  <si>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</si>
  <si>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</si>
  <si>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</si>
  <si>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</si>
  <si>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</si>
  <si>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</si>
  <si>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</si>
  <si>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</si>
  <si>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</si>
  <si>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</si>
  <si>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</si>
  <si>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</si>
  <si>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</si>
  <si>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</si>
  <si>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</si>
  <si>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</si>
  <si>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</si>
  <si>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</si>
  <si>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</si>
  <si>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</si>
  <si>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</si>
  <si>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</si>
  <si>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</si>
  <si>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</si>
  <si>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</si>
  <si>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</si>
  <si>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</si>
  <si>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</si>
  <si>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</si>
  <si>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</si>
  <si>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</si>
  <si>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</si>
  <si>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</si>
  <si>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</si>
  <si>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</si>
  <si>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</si>
  <si>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</si>
  <si>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</si>
  <si>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</si>
  <si>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</si>
  <si>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</si>
  <si>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</si>
  <si>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</si>
  <si>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</si>
  <si>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</si>
  <si>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</si>
  <si>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</si>
  <si>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</si>
  <si>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</si>
  <si>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</si>
  <si>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</si>
  <si>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</si>
  <si>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</si>
  <si>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</si>
  <si>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</si>
  <si>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</si>
  <si>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</si>
  <si>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</si>
  <si>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</si>
  <si>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</si>
  <si>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</si>
  <si>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</si>
  <si>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</si>
  <si>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</si>
  <si>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</si>
  <si>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</si>
  <si>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</si>
  <si>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</si>
  <si>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</si>
  <si>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</si>
  <si>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</si>
  <si>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</si>
  <si>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</si>
  <si>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</si>
  <si>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</si>
  <si>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</si>
  <si>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</si>
  <si>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</si>
  <si>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</si>
  <si>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</si>
  <si>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</si>
  <si>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</si>
  <si>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</si>
  <si>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</si>
  <si>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</si>
  <si>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</si>
  <si>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</si>
  <si>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</si>
  <si>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</si>
  <si>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</si>
  <si>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</si>
  <si>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</si>
  <si>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</si>
  <si>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</si>
  <si>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</si>
  <si>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</si>
  <si>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</si>
  <si>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</si>
  <si>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</si>
  <si>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</si>
  <si>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</si>
  <si>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</si>
  <si>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</si>
  <si>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</si>
  <si>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</si>
  <si>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</si>
  <si>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</si>
  <si>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</si>
  <si>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</si>
  <si>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</si>
  <si>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</si>
  <si>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</si>
  <si>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</si>
  <si>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</si>
  <si>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</si>
  <si>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</si>
  <si>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</si>
  <si>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</si>
  <si>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</si>
  <si>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</si>
  <si>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</si>
  <si>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</si>
  <si>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</si>
  <si>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</si>
  <si>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</si>
  <si>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</si>
  <si>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</si>
  <si>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</si>
  <si>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</si>
  <si>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</si>
  <si>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</si>
  <si>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</si>
  <si>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</si>
  <si>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</si>
  <si>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</si>
  <si>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</si>
  <si>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</si>
  <si>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</si>
  <si>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</si>
  <si>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</si>
  <si>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</si>
  <si>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</si>
  <si>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</si>
  <si>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</si>
  <si>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</si>
  <si>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</si>
  <si>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</si>
  <si>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</si>
  <si>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</si>
  <si>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</si>
  <si>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</si>
  <si>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</si>
  <si>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</si>
  <si>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</si>
  <si>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</si>
  <si>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</si>
  <si>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</si>
  <si>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</si>
  <si>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</si>
  <si>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</si>
  <si>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</si>
  <si>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</si>
  <si>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</si>
  <si>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</si>
  <si>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</si>
  <si>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</si>
  <si>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</si>
  <si>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</si>
  <si>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</si>
  <si>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</si>
  <si>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</si>
  <si>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</si>
  <si>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</si>
  <si>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</si>
  <si>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</si>
  <si>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</si>
  <si>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</si>
  <si>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</si>
  <si>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</si>
  <si>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</si>
  <si>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</si>
  <si>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</si>
  <si>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</si>
  <si>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</si>
  <si>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</si>
  <si>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</si>
  <si>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</si>
  <si>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</si>
  <si>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</si>
  <si>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</si>
  <si>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</si>
  <si>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</si>
  <si>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</si>
  <si>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</si>
  <si>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</si>
  <si>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</si>
  <si>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</si>
  <si>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</si>
  <si>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</si>
  <si>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</si>
  <si>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</si>
  <si>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</si>
  <si>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</si>
  <si>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</si>
  <si>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</si>
  <si>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</si>
  <si>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</si>
  <si>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</si>
  <si>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</si>
  <si>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</si>
  <si>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</si>
  <si>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</si>
  <si>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</si>
  <si>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</si>
  <si>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</si>
  <si>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</si>
  <si>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</si>
  <si>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</si>
  <si>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</si>
  <si>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</si>
  <si>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</si>
  <si>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</si>
  <si>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</si>
  <si>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</si>
  <si>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</si>
  <si>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</si>
  <si>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</si>
  <si>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</si>
  <si>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</si>
  <si>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</si>
  <si>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</si>
  <si>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</si>
  <si>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</si>
  <si>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</si>
  <si>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</si>
  <si>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</si>
  <si>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</si>
  <si>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</si>
  <si>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</si>
  <si>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</si>
  <si>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</si>
  <si>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</si>
  <si>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</si>
  <si>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</si>
  <si>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</si>
  <si>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</si>
  <si>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</si>
  <si>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</si>
  <si>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</si>
  <si>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</si>
  <si>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</si>
  <si>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</si>
  <si>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</si>
  <si>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</si>
  <si>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</si>
  <si>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</si>
  <si>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</si>
  <si>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</si>
  <si>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</si>
  <si>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</si>
  <si>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</si>
  <si>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</si>
  <si>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</si>
  <si>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</si>
  <si>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</si>
  <si>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</si>
  <si>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</si>
  <si>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</si>
  <si>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</si>
  <si>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</si>
  <si>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</si>
  <si>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</si>
  <si>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</si>
  <si>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</si>
  <si>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</si>
  <si>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</si>
  <si>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</si>
  <si>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</si>
  <si>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</si>
  <si>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</si>
  <si>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</si>
  <si>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</si>
  <si>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</si>
  <si>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</si>
  <si>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</si>
  <si>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</si>
  <si>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</si>
  <si>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</si>
  <si>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</si>
  <si>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</si>
  <si>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</si>
  <si>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</si>
  <si>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</si>
  <si>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</si>
  <si>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</si>
  <si>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</si>
  <si>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</si>
  <si>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</si>
  <si>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</si>
  <si>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</si>
  <si>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</si>
  <si>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</si>
  <si>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</si>
  <si>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</si>
  <si>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</si>
  <si>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</si>
  <si>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</si>
  <si>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</si>
  <si>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</si>
  <si>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</si>
  <si>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</si>
  <si>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</si>
  <si>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</si>
  <si>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</si>
  <si>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</si>
  <si>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</si>
  <si>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</si>
  <si>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</si>
  <si>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</si>
  <si>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</si>
  <si>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</si>
  <si>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</si>
  <si>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</si>
  <si>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</si>
  <si>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</si>
  <si>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</si>
  <si>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</si>
  <si>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</si>
  <si>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</si>
  <si>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</si>
  <si>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</si>
  <si>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</si>
  <si>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</si>
  <si>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</si>
  <si>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</si>
  <si>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</si>
  <si>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</si>
  <si>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</si>
  <si>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</si>
  <si>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</si>
  <si>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</si>
  <si>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</si>
  <si>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</si>
  <si>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</si>
  <si>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</si>
  <si>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</si>
  <si>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</si>
  <si>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</si>
  <si>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</si>
  <si>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</si>
  <si>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</si>
  <si>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</si>
  <si>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</si>
  <si>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</si>
  <si>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</si>
  <si>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</si>
  <si>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</si>
  <si>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</si>
  <si>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</si>
  <si>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</si>
  <si>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</si>
  <si>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</si>
  <si>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</si>
  <si>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</si>
  <si>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</si>
  <si>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</si>
  <si>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</si>
  <si>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</si>
  <si>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</si>
  <si>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</si>
  <si>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</si>
  <si>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</si>
  <si>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</si>
  <si>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</si>
  <si>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</si>
  <si>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</si>
  <si>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</si>
  <si>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</si>
  <si>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</si>
  <si>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</si>
  <si>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</si>
  <si>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</si>
  <si>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</si>
  <si>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</si>
  <si>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</si>
  <si>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</si>
  <si>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</si>
  <si>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</si>
  <si>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</si>
  <si>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</si>
  <si>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</si>
  <si>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</si>
  <si>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</si>
  <si>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</si>
  <si>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</si>
  <si>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</si>
  <si>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</si>
  <si>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</si>
  <si>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</si>
  <si>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</si>
  <si>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</si>
  <si>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</si>
  <si>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</si>
  <si>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</si>
  <si>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</si>
  <si>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</si>
  <si>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</si>
  <si>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</si>
  <si>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</si>
  <si>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</si>
  <si>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</si>
  <si>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</si>
  <si>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</si>
  <si>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</si>
  <si>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</si>
  <si>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</si>
  <si>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</si>
  <si>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</si>
  <si>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</si>
  <si>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</si>
  <si>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</si>
  <si>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</si>
  <si>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</si>
  <si>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</si>
  <si>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</si>
  <si>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</si>
  <si>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</si>
  <si>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</si>
  <si>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</si>
  <si>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</si>
  <si>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</si>
  <si>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</si>
  <si>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</si>
  <si>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</si>
  <si>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</si>
  <si>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</si>
  <si>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</si>
  <si>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</si>
  <si>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</si>
  <si>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</si>
  <si>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</si>
  <si>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</si>
  <si>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</si>
  <si>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</si>
  <si>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</si>
  <si>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</si>
  <si>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</si>
  <si>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</si>
  <si>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</si>
  <si>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</si>
  <si>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</si>
  <si>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</si>
  <si>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</si>
  <si>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</si>
  <si>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</si>
  <si>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</si>
  <si>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</si>
  <si>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</si>
  <si>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</si>
  <si>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</si>
  <si>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</si>
  <si>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</si>
  <si>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</si>
  <si>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</si>
  <si>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</si>
  <si>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</si>
  <si>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</si>
  <si>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</si>
  <si>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</si>
  <si>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</si>
  <si>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</si>
  <si>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</si>
  <si>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</si>
  <si>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</si>
  <si>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</si>
  <si>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</si>
  <si>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</si>
  <si>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</si>
  <si>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</si>
  <si>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</si>
  <si>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</si>
  <si>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</si>
  <si>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</si>
  <si>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</si>
  <si>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</si>
  <si>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</si>
  <si>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</si>
  <si>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</si>
  <si>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</si>
  <si>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</si>
  <si>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</si>
  <si>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</si>
  <si>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</si>
  <si>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</si>
  <si>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</si>
  <si>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</si>
  <si>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</si>
  <si>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</si>
  <si>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</si>
  <si>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</si>
  <si>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</si>
  <si>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</si>
  <si>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</si>
  <si>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</si>
  <si>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</si>
  <si>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</si>
  <si>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</si>
  <si>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</si>
  <si>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</si>
  <si>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</si>
  <si>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</si>
  <si>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</si>
  <si>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</si>
  <si>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</si>
  <si>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</si>
  <si>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</si>
  <si>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</si>
  <si>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</si>
  <si>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</si>
  <si>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</si>
  <si>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</si>
  <si>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</si>
  <si>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</si>
  <si>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</si>
  <si>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</si>
  <si>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</si>
  <si>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</si>
  <si>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</si>
  <si>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</si>
  <si>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</si>
  <si>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</si>
  <si>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</si>
  <si>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</si>
  <si>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</si>
  <si>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</si>
  <si>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</si>
  <si>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</si>
  <si>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</si>
  <si>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</si>
  <si>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</si>
  <si>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</si>
  <si>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</si>
  <si>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</si>
  <si>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</si>
  <si>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</si>
  <si>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</si>
  <si>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</si>
  <si>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</si>
  <si>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</si>
  <si>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</si>
  <si>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</si>
  <si>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</si>
  <si>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</si>
  <si>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</si>
  <si>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</si>
  <si>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</si>
  <si>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</si>
  <si>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</si>
  <si>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</si>
  <si>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</si>
  <si>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</si>
  <si>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</si>
  <si>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</si>
  <si>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</si>
  <si>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</si>
  <si>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</si>
  <si>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</si>
  <si>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</si>
  <si>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</si>
  <si>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</si>
  <si>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</si>
  <si>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</si>
  <si>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</si>
  <si>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</si>
  <si>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</si>
  <si>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</si>
  <si>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</si>
  <si>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</si>
  <si>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</si>
  <si>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</si>
  <si>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</si>
  <si>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</si>
  <si>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</si>
  <si>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</si>
  <si>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</si>
  <si>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</si>
  <si>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</si>
  <si>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</si>
  <si>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</si>
  <si>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</si>
  <si>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</si>
  <si>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</si>
  <si>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</si>
  <si>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</si>
  <si>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</si>
  <si>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</si>
  <si>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</si>
  <si>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</si>
  <si>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</si>
  <si>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</si>
  <si>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</si>
  <si>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</si>
  <si>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</si>
  <si>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</si>
  <si>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</si>
  <si>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</si>
  <si>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</si>
  <si>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</si>
  <si>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</si>
  <si>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</si>
  <si>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</si>
  <si>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</si>
  <si>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</si>
  <si>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</si>
  <si>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</si>
  <si>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</si>
  <si>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</si>
  <si>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</si>
  <si>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</si>
  <si>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</si>
  <si>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</si>
  <si>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</si>
  <si>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</si>
  <si>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</si>
  <si>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</si>
  <si>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</si>
  <si>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</si>
  <si>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</si>
  <si>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</si>
  <si>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</si>
  <si>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</si>
  <si>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</si>
  <si>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</si>
  <si>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</si>
  <si>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</si>
  <si>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</si>
  <si>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</si>
  <si>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</si>
  <si>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</si>
  <si>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</si>
  <si>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</si>
  <si>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</si>
  <si>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</si>
  <si>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</si>
  <si>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</si>
  <si>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</si>
  <si>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</si>
  <si>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</si>
  <si>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</si>
  <si>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</si>
  <si>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</si>
  <si>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</si>
  <si>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</si>
  <si>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</si>
  <si>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</si>
  <si>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</si>
  <si>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</si>
  <si>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</si>
  <si>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</si>
  <si>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</si>
  <si>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</si>
  <si>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</si>
  <si>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</si>
  <si>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</si>
  <si>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</si>
  <si>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</si>
  <si>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</si>
  <si>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</si>
  <si>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</si>
  <si>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</si>
  <si>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</si>
  <si>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</si>
  <si>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</si>
  <si>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</si>
  <si>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</si>
  <si>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</si>
  <si>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</si>
  <si>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</si>
  <si>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</si>
  <si>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</si>
  <si>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</si>
  <si>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</si>
  <si>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</si>
  <si>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</si>
  <si>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</si>
  <si>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</si>
  <si>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</si>
  <si>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</si>
  <si>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</si>
  <si>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</si>
  <si>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</si>
  <si>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</si>
  <si>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</si>
  <si>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</si>
  <si>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</si>
  <si>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</si>
  <si>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</si>
  <si>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</si>
  <si>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</si>
  <si>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</si>
  <si>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</si>
  <si>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</si>
  <si>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</si>
  <si>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</si>
  <si>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</si>
  <si>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</si>
  <si>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</si>
  <si>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</si>
  <si>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</si>
  <si>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</si>
  <si>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</si>
  <si>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</si>
  <si>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</si>
  <si>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</si>
  <si>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</si>
  <si>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</si>
  <si>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</si>
  <si>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</si>
  <si>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</si>
  <si>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</si>
  <si>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</si>
  <si>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</si>
  <si>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</si>
  <si>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</si>
  <si>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</si>
  <si>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</si>
  <si>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</si>
  <si>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</si>
  <si>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</si>
  <si>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</si>
  <si>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</si>
  <si>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</si>
  <si>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</si>
  <si>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</si>
  <si>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</si>
  <si>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</si>
  <si>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</si>
  <si>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</si>
  <si>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</si>
  <si>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</si>
  <si>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</si>
  <si>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</si>
  <si>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</si>
  <si>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</si>
  <si>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</si>
  <si>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</si>
  <si>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</si>
  <si>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</si>
  <si>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</si>
  <si>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</si>
  <si>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</si>
  <si>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</si>
  <si>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</si>
  <si>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</si>
  <si>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</si>
  <si>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</si>
  <si>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</si>
  <si>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</si>
  <si>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</si>
  <si>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</si>
  <si>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</si>
  <si>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</si>
  <si>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</si>
  <si>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</si>
  <si>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</si>
  <si>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</si>
  <si>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</si>
  <si>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</si>
  <si>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</si>
  <si>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</si>
  <si>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</si>
  <si>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</si>
  <si>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</si>
  <si>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</si>
  <si>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</si>
  <si>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</si>
  <si>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</si>
  <si>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</si>
  <si>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</si>
  <si>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</si>
  <si>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</si>
  <si>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</si>
  <si>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</si>
  <si>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</si>
  <si>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</si>
  <si>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</si>
  <si>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</si>
  <si>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</si>
  <si>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</si>
  <si>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</si>
  <si>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</si>
  <si>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</si>
  <si>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</si>
  <si>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</si>
  <si>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</si>
  <si>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</si>
  <si>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</si>
  <si>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</si>
  <si>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</si>
  <si>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</si>
  <si>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</si>
  <si>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</si>
  <si>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</si>
  <si>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</si>
  <si>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</si>
  <si>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</si>
  <si>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</si>
  <si>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</si>
  <si>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</si>
  <si>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</si>
  <si>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</si>
  <si>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</si>
  <si>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</si>
  <si>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</si>
  <si>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</si>
  <si>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</si>
  <si>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</si>
  <si>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</si>
  <si>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</si>
  <si>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</si>
  <si>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</si>
  <si>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</si>
  <si>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</si>
  <si>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</si>
  <si>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</si>
  <si>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</si>
  <si>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</si>
  <si>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</si>
  <si>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</si>
  <si>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</si>
  <si>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</si>
  <si>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</si>
  <si>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</si>
  <si>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</si>
  <si>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</si>
  <si>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</si>
  <si>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</si>
  <si>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</si>
  <si>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</si>
  <si>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</si>
  <si>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</si>
  <si>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</si>
  <si>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</si>
  <si>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</si>
  <si>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</si>
  <si>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</si>
  <si>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</si>
  <si>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</si>
  <si>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</si>
  <si>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</si>
  <si>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</si>
  <si>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</si>
  <si>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</si>
  <si>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</si>
  <si>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</si>
  <si>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</si>
  <si>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</si>
  <si>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</si>
  <si>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</si>
  <si>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</si>
  <si>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</si>
  <si>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</si>
  <si>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</si>
  <si>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</si>
  <si>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</si>
  <si>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</si>
  <si>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</si>
  <si>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</si>
  <si>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</si>
  <si>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</si>
  <si>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</si>
  <si>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</si>
  <si>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</si>
  <si>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</si>
  <si>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</si>
  <si>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</si>
  <si>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</si>
  <si>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</si>
  <si>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</si>
  <si>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</si>
  <si>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</si>
  <si>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</si>
  <si>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</si>
  <si>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</si>
  <si>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</si>
  <si>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</si>
  <si>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</si>
  <si>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</si>
  <si>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</si>
  <si>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</si>
  <si>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</si>
  <si>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</si>
  <si>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</si>
  <si>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</si>
  <si>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</si>
  <si>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</si>
  <si>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</si>
  <si>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</si>
  <si>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</si>
  <si>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</si>
  <si>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</si>
  <si>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</si>
  <si>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</si>
  <si>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</si>
  <si>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</si>
  <si>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</si>
  <si>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</si>
  <si>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</si>
  <si>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</si>
  <si>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</si>
  <si>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</si>
  <si>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</si>
  <si>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</si>
  <si>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</si>
  <si>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</si>
  <si>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</si>
  <si>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</si>
  <si>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</si>
  <si>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</si>
  <si>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</si>
  <si>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</si>
  <si>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</si>
  <si>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</si>
  <si>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</si>
  <si>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</si>
  <si>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</si>
  <si>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</si>
  <si>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</si>
  <si>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</si>
  <si>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</si>
  <si>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</si>
  <si>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</si>
  <si>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</si>
  <si>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</si>
  <si>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</si>
  <si>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</si>
  <si>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</si>
  <si>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</si>
  <si>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</si>
  <si>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</si>
  <si>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</si>
  <si>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</si>
  <si>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</si>
  <si>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</si>
  <si>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</si>
  <si>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</si>
  <si>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</si>
  <si>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</si>
  <si>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</si>
  <si>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</si>
  <si>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</si>
  <si>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</si>
  <si>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</si>
  <si>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</si>
  <si>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</si>
  <si>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</si>
  <si>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</si>
  <si>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</si>
  <si>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</si>
  <si>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</si>
  <si>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</si>
  <si>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</si>
  <si>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</si>
  <si>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</si>
  <si>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</si>
  <si>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</si>
  <si>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</si>
  <si>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</si>
  <si>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</si>
  <si>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</si>
  <si>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</si>
  <si>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</si>
  <si>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</si>
  <si>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</si>
  <si>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</si>
  <si>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</si>
  <si>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</si>
  <si>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</si>
  <si>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</si>
  <si>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</si>
  <si>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</si>
  <si>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</si>
  <si>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</si>
  <si>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</si>
  <si>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</si>
  <si>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</si>
  <si>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</si>
  <si>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</si>
  <si>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</si>
  <si>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</si>
  <si>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</si>
  <si>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</si>
  <si>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</si>
  <si>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</si>
  <si>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</si>
  <si>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</si>
  <si>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</si>
  <si>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</si>
  <si>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</si>
  <si>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</si>
  <si>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</si>
  <si>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</si>
  <si>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</si>
  <si>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</si>
  <si>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</si>
  <si>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</si>
  <si>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</si>
  <si>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</si>
  <si>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</si>
  <si>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</si>
  <si>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</si>
  <si>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</si>
  <si>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</si>
  <si>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</si>
  <si>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</si>
  <si>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</si>
  <si>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</si>
  <si>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</si>
  <si>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</si>
  <si>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</si>
  <si>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</si>
  <si>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</si>
  <si>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</si>
  <si>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</si>
  <si>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</si>
  <si>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</si>
  <si>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</si>
  <si>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</si>
  <si>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</si>
  <si>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</si>
  <si>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</si>
  <si>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</si>
  <si>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</si>
  <si>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</si>
  <si>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</si>
  <si>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</si>
  <si>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</si>
  <si>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</si>
  <si>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</si>
  <si>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</si>
  <si>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</si>
  <si>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</si>
  <si>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</si>
  <si>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</si>
  <si>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</si>
  <si>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</si>
  <si>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</si>
  <si>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</si>
  <si>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</si>
  <si>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</si>
  <si>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</si>
  <si>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</si>
  <si>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</si>
  <si>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</si>
  <si>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</si>
  <si>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</si>
  <si>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</si>
  <si>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</si>
  <si>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</si>
  <si>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</si>
  <si>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</si>
  <si>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</si>
  <si>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</si>
  <si>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</si>
  <si>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</si>
  <si>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</si>
  <si>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</si>
  <si>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</si>
  <si>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</si>
  <si>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</si>
  <si>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</si>
  <si>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</si>
  <si>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</si>
  <si>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</si>
  <si>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</si>
  <si>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</si>
  <si>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</si>
  <si>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</si>
  <si>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</si>
  <si>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</si>
  <si>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</si>
  <si>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</si>
  <si>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</si>
  <si>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</si>
  <si>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</si>
  <si>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</si>
  <si>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</si>
  <si>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</si>
  <si>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</si>
  <si>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</si>
  <si>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</si>
  <si>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</si>
  <si>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</si>
  <si>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</si>
  <si>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</si>
  <si>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</si>
  <si>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</si>
  <si>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</si>
  <si>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</si>
  <si>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</si>
  <si>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</si>
  <si>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</si>
  <si>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</si>
  <si>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</si>
  <si>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</si>
  <si>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</si>
  <si>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</si>
  <si>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</si>
  <si>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</si>
  <si>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</si>
  <si>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</si>
  <si>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</si>
  <si>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</si>
  <si>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</si>
  <si>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</si>
  <si>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</si>
  <si>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</si>
  <si>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</si>
  <si>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</si>
  <si>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</si>
  <si>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</si>
  <si>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</si>
  <si>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</si>
  <si>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</si>
  <si>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</si>
  <si>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</si>
  <si>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</si>
  <si>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</si>
  <si>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</si>
  <si>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</si>
  <si>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</si>
  <si>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</si>
  <si>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</si>
  <si>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</si>
  <si>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</si>
  <si>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</si>
  <si>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</si>
  <si>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</si>
  <si>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</si>
  <si>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</si>
  <si>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</si>
  <si>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</si>
  <si>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</si>
  <si>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</si>
  <si>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</si>
  <si>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</si>
  <si>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</si>
  <si>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</si>
  <si>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</si>
  <si>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</si>
  <si>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</si>
  <si>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</si>
  <si>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</si>
  <si>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</si>
  <si>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</si>
  <si>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</si>
  <si>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</si>
  <si>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</si>
  <si>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</si>
  <si>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</si>
  <si>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</si>
  <si>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</si>
  <si>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</si>
  <si>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</si>
  <si>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</si>
  <si>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</si>
  <si>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</si>
  <si>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</si>
  <si>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</si>
  <si>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</si>
  <si>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</si>
  <si>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</si>
  <si>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</si>
  <si>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</si>
  <si>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</si>
  <si>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</si>
  <si>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</si>
  <si>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</si>
  <si>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</si>
  <si>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</si>
  <si>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</si>
  <si>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</si>
  <si>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</si>
  <si>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</si>
  <si>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</si>
  <si>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</si>
  <si>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</si>
  <si>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</si>
  <si>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</si>
  <si>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</si>
  <si>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</si>
  <si>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</si>
  <si>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</si>
  <si>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</si>
  <si>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</si>
  <si>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</si>
  <si>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</si>
  <si>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</si>
  <si>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</si>
  <si>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</si>
  <si>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</si>
  <si>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</si>
  <si>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</si>
  <si>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</si>
  <si>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</si>
  <si>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</si>
  <si>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</si>
  <si>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</si>
  <si>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</si>
  <si>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</si>
  <si>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</si>
  <si>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</si>
  <si>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</si>
  <si>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</si>
  <si>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</si>
  <si>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</si>
  <si>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</si>
  <si>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</si>
  <si>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</si>
  <si>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</si>
  <si>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</si>
  <si>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</si>
  <si>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</si>
  <si>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</si>
  <si>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</si>
  <si>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</si>
  <si>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</si>
  <si>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</si>
  <si>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</si>
  <si>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</si>
  <si>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</si>
  <si>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</si>
  <si>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</si>
  <si>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</si>
  <si>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</si>
  <si>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</si>
  <si>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</si>
  <si>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</si>
  <si>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</si>
  <si>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</si>
  <si>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</si>
  <si>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</si>
  <si>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</si>
  <si>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</si>
  <si>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</si>
  <si>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</si>
  <si>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</si>
  <si>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</si>
  <si>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</si>
  <si>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</si>
  <si>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</si>
  <si>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</si>
  <si>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</si>
  <si>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</si>
  <si>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</si>
  <si>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</si>
  <si>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</si>
  <si>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</si>
  <si>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</si>
  <si>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</si>
  <si>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</si>
  <si>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</si>
  <si>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</si>
  <si>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</si>
  <si>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</si>
  <si>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</si>
  <si>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</si>
  <si>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</si>
  <si>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</si>
  <si>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</si>
  <si>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</si>
  <si>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</si>
  <si>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</si>
  <si>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</si>
  <si>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</si>
  <si>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</si>
  <si>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</si>
  <si>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</si>
  <si>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</si>
  <si>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</si>
  <si>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</si>
  <si>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</si>
  <si>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</si>
  <si>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</si>
  <si>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</si>
  <si>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</si>
  <si>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</si>
  <si>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</si>
  <si>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</si>
  <si>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</si>
  <si>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</si>
  <si>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</si>
  <si>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</si>
  <si>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</si>
  <si>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</si>
  <si>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</si>
  <si>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</si>
  <si>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</si>
  <si>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</si>
  <si>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</si>
  <si>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</si>
  <si>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</si>
  <si>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</si>
  <si>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</si>
  <si>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</si>
  <si>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</si>
  <si>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</si>
  <si>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</si>
  <si>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</si>
  <si>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</si>
  <si>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</si>
  <si>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</si>
  <si>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</si>
  <si>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</si>
  <si>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</si>
  <si>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</si>
  <si>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</si>
  <si>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</si>
  <si>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</si>
  <si>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</si>
  <si>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</si>
  <si>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</si>
  <si>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</si>
  <si>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</si>
  <si>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</si>
  <si>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</si>
  <si>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</si>
  <si>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</si>
  <si>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</si>
  <si>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</si>
  <si>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</si>
  <si>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</si>
  <si>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</si>
  <si>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</si>
  <si>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</si>
  <si>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</si>
  <si>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</si>
  <si>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</si>
  <si>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</si>
  <si>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</si>
  <si>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</si>
  <si>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</si>
  <si>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</si>
  <si>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</si>
  <si>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</si>
  <si>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</si>
  <si>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</si>
  <si>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</si>
  <si>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</si>
  <si>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</si>
  <si>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</si>
  <si>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</si>
  <si>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</si>
  <si>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</si>
  <si>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</si>
  <si>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</si>
  <si>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</si>
  <si>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</si>
  <si>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</si>
  <si>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</si>
  <si>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</si>
  <si>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</si>
  <si>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</si>
  <si>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</si>
  <si>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</si>
  <si>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</si>
  <si>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</si>
  <si>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</si>
  <si>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</si>
  <si>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</si>
  <si>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</si>
  <si>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</si>
  <si>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</si>
  <si>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</si>
  <si>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</si>
  <si>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</si>
  <si>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</si>
  <si>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</si>
  <si>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</si>
  <si>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</si>
  <si>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</si>
  <si>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</si>
  <si>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</si>
  <si>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</si>
  <si>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</si>
  <si>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</si>
  <si>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</si>
  <si>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</si>
  <si>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</si>
  <si>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</si>
  <si>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</si>
  <si>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</si>
  <si>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</si>
  <si>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</si>
  <si>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</si>
  <si>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</si>
  <si>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</si>
  <si>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</si>
  <si>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</si>
  <si>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</si>
  <si>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</si>
  <si>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</si>
  <si>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</si>
  <si>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</si>
  <si>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</si>
  <si>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</si>
  <si>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</si>
  <si>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</si>
  <si>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</si>
  <si>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</si>
  <si>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</si>
  <si>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</si>
  <si>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</si>
  <si>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</si>
  <si>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</si>
  <si>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</si>
  <si>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</si>
  <si>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</si>
  <si>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</si>
  <si>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</si>
  <si>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</si>
  <si>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</si>
  <si>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</si>
  <si>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</si>
  <si>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</si>
  <si>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</si>
  <si>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</si>
  <si>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</si>
  <si>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</si>
  <si>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</si>
  <si>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</si>
  <si>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</si>
  <si>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</si>
  <si>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</si>
  <si>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</si>
  <si>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</si>
  <si>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</si>
  <si>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</si>
  <si>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</si>
  <si>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</si>
  <si>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</si>
  <si>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</si>
  <si>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</si>
  <si>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</si>
  <si>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</si>
  <si>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</si>
  <si>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</si>
  <si>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</si>
  <si>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</si>
  <si>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</si>
  <si>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</si>
  <si>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</si>
  <si>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</si>
  <si>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</si>
  <si>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</si>
  <si>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</si>
  <si>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</si>
  <si>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</si>
  <si>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</si>
  <si>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</si>
  <si>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</si>
  <si>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</si>
  <si>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</si>
  <si>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</si>
  <si>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</si>
  <si>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</si>
  <si>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</si>
  <si>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</si>
  <si>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</si>
  <si>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</si>
  <si>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</si>
  <si>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</si>
  <si>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</si>
  <si>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</si>
  <si>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</si>
  <si>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</si>
  <si>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</si>
  <si>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</si>
  <si>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</si>
  <si>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</si>
  <si>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</si>
  <si>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</si>
  <si>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</si>
  <si>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</si>
  <si>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</si>
  <si>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</si>
  <si>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</si>
  <si>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</si>
  <si>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</si>
  <si>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</si>
  <si>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</si>
  <si>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</si>
  <si>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</si>
  <si>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</si>
  <si>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</si>
  <si>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</si>
  <si>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</si>
  <si>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</si>
  <si>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</si>
  <si>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</si>
  <si>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</si>
  <si>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</si>
  <si>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</si>
  <si>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</si>
  <si>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</si>
  <si>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</si>
  <si>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</si>
  <si>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</si>
  <si>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</si>
  <si>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</si>
  <si>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</si>
  <si>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</si>
  <si>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</si>
  <si>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</si>
  <si>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</si>
  <si>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</si>
  <si>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</si>
  <si>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</si>
  <si>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</si>
  <si>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</si>
  <si>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</si>
  <si>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</si>
  <si>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</si>
  <si>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</si>
  <si>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</si>
  <si>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</si>
  <si>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</si>
  <si>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</si>
  <si>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</si>
  <si>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</si>
  <si>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</si>
  <si>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</si>
  <si>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</si>
  <si>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</si>
  <si>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</si>
  <si>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</si>
  <si>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</si>
  <si>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</si>
  <si>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</si>
  <si>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</si>
  <si>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</si>
  <si>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</si>
  <si>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</si>
  <si>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</si>
  <si>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</si>
  <si>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</si>
  <si>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</si>
  <si>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</si>
  <si>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</si>
  <si>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</si>
  <si>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</si>
  <si>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</si>
  <si>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</si>
  <si>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</si>
  <si>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</si>
  <si>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</si>
  <si>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</si>
  <si>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</si>
  <si>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</si>
  <si>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</si>
  <si>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</si>
  <si>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</si>
  <si>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</si>
  <si>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</si>
  <si>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</si>
  <si>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</si>
  <si>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</si>
  <si>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</si>
  <si>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</si>
  <si>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</si>
  <si>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</si>
  <si>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</si>
  <si>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</si>
  <si>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</si>
  <si>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</si>
  <si>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</si>
  <si>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</si>
  <si>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</si>
  <si>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</si>
  <si>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</si>
  <si>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</si>
  <si>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</si>
  <si>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</si>
  <si>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</si>
  <si>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</si>
  <si>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</si>
  <si>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</si>
  <si>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</si>
  <si>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</si>
  <si>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</si>
  <si>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</si>
  <si>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</si>
  <si>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</si>
  <si>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</si>
  <si>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</si>
  <si>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</si>
  <si>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</si>
  <si>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</si>
  <si>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</si>
  <si>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</si>
  <si>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</si>
  <si>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</si>
  <si>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</si>
  <si>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</si>
  <si>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</si>
  <si>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</si>
  <si>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</si>
  <si>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</si>
  <si>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</si>
  <si>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</si>
  <si>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</si>
  <si>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</si>
  <si>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</si>
  <si>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</si>
  <si>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</si>
  <si>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</si>
  <si>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</si>
  <si>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</si>
  <si>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</si>
  <si>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</si>
  <si>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</si>
  <si>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</si>
  <si>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</si>
  <si>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</si>
  <si>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</si>
  <si>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</si>
  <si>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</si>
  <si>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</si>
  <si>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</si>
  <si>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</si>
  <si>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</si>
  <si>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</si>
  <si>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</si>
  <si>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</si>
  <si>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</si>
  <si>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</si>
  <si>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</si>
  <si>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</si>
  <si>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</si>
  <si>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</si>
  <si>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</si>
  <si>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</si>
  <si>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</si>
  <si>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</si>
  <si>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</si>
  <si>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</si>
  <si>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</si>
  <si>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</si>
  <si>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</si>
  <si>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</si>
  <si>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</si>
  <si>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</si>
  <si>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</si>
  <si>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</si>
  <si>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</si>
  <si>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</si>
  <si>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</si>
  <si>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</si>
  <si>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</si>
  <si>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</si>
  <si>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</si>
  <si>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</si>
  <si>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</si>
  <si>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</si>
  <si>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</si>
  <si>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</si>
  <si>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</si>
  <si>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</si>
  <si>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</si>
  <si>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</si>
  <si>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</si>
  <si>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</si>
  <si>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</si>
  <si>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</si>
  <si>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</si>
  <si>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</si>
  <si>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</si>
  <si>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</si>
  <si>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</si>
  <si>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</si>
  <si>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</si>
  <si>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</si>
  <si>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</si>
  <si>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</si>
  <si>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</si>
  <si>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</si>
  <si>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</si>
  <si>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</si>
  <si>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</si>
  <si>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</si>
  <si>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</si>
  <si>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</si>
  <si>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</si>
  <si>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</si>
  <si>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</si>
  <si>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</si>
  <si>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</si>
  <si>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</si>
  <si>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</si>
  <si>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</si>
  <si>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</si>
  <si>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</si>
  <si>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</si>
  <si>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</si>
  <si>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</si>
  <si>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</si>
  <si>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</si>
  <si>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</si>
  <si>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</si>
  <si>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</si>
  <si>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</si>
  <si>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</si>
  <si>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</si>
  <si>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</si>
  <si>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</si>
  <si>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</si>
  <si>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</si>
  <si>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</si>
  <si>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</si>
  <si>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</si>
  <si>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</si>
  <si>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</si>
  <si>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</si>
  <si>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</si>
  <si>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</si>
  <si>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</si>
  <si>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</si>
  <si>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</si>
  <si>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</si>
  <si>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</si>
  <si>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</si>
  <si>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</si>
  <si>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</si>
  <si>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</si>
  <si>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</si>
  <si>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</si>
  <si>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</si>
  <si>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</si>
  <si>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</si>
  <si>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</si>
  <si>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</si>
  <si>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</si>
  <si>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</si>
  <si>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</si>
  <si>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</si>
  <si>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</si>
  <si>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</si>
  <si>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</si>
  <si>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</si>
  <si>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</si>
  <si>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</si>
  <si>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</si>
  <si>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</si>
  <si>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</si>
  <si>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</si>
  <si>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</si>
  <si>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</si>
  <si>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</si>
  <si>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</si>
  <si>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</si>
  <si>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</si>
  <si>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</si>
  <si>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</si>
  <si>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</si>
  <si>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</si>
  <si>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</si>
  <si>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</si>
  <si>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</si>
  <si>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</si>
  <si>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</si>
  <si>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</si>
  <si>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</si>
  <si>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</si>
  <si>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</si>
  <si>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</si>
  <si>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</si>
  <si>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</si>
  <si>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</si>
  <si>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</si>
  <si>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</si>
  <si>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</si>
  <si>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</si>
  <si>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</si>
  <si>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</si>
  <si>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</si>
  <si>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</si>
  <si>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</si>
  <si>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</si>
  <si>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</si>
  <si>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</si>
  <si>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</si>
  <si>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</si>
  <si>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</si>
  <si>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</si>
  <si>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</si>
  <si>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</si>
  <si>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</si>
  <si>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</si>
  <si>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</si>
  <si>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</si>
  <si>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</si>
  <si>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</si>
  <si>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</si>
  <si>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</si>
  <si>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</si>
  <si>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</si>
  <si>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</si>
  <si>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</si>
  <si>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</si>
  <si>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</si>
  <si>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</si>
  <si>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</si>
  <si>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</si>
  <si>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</si>
  <si>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</si>
  <si>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</si>
  <si>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</si>
  <si>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</si>
  <si>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</si>
  <si>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</si>
  <si>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</si>
  <si>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</si>
  <si>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</si>
  <si>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</si>
  <si>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</si>
  <si>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</si>
  <si>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</si>
  <si>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</si>
  <si>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</si>
  <si>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</si>
  <si>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</si>
  <si>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</si>
  <si>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</si>
  <si>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</si>
  <si>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</si>
  <si>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</si>
  <si>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</si>
  <si>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</si>
  <si>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</si>
  <si>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</si>
  <si>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</si>
  <si>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</si>
  <si>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</si>
  <si>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</si>
  <si>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</si>
  <si>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</si>
  <si>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</si>
  <si>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</si>
  <si>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</si>
  <si>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</si>
  <si>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</si>
  <si>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</si>
  <si>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</si>
  <si>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</si>
  <si>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</si>
  <si>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</si>
  <si>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</si>
  <si>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</si>
  <si>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</si>
  <si>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</si>
  <si>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</si>
  <si>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</si>
  <si>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</si>
  <si>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</si>
  <si>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</si>
  <si>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</si>
  <si>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</si>
  <si>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</si>
  <si>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</si>
  <si>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</si>
  <si>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</si>
  <si>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</si>
  <si>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</si>
  <si>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</si>
  <si>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</si>
  <si>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</si>
  <si>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</si>
  <si>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</si>
  <si>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</si>
  <si>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</si>
  <si>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</si>
  <si>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</si>
  <si>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</si>
  <si>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</si>
  <si>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</si>
  <si>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</si>
  <si>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</si>
  <si>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</si>
  <si>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</si>
  <si>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</si>
  <si>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</si>
  <si>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</si>
  <si>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</si>
  <si>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</si>
  <si>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</si>
  <si>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</si>
  <si>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</si>
  <si>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</si>
  <si>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</si>
  <si>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</si>
  <si>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</si>
  <si>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</si>
  <si>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</si>
  <si>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</si>
  <si>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</si>
  <si>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</si>
  <si>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</si>
  <si>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</si>
  <si>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</si>
  <si>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</si>
  <si>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</si>
  <si>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</si>
  <si>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</si>
  <si>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</si>
  <si>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</si>
  <si>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</si>
  <si>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</si>
  <si>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</si>
  <si>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</si>
  <si>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</si>
  <si>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</si>
  <si>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</si>
  <si>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</si>
  <si>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</si>
  <si>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</si>
  <si>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</si>
  <si>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</si>
  <si>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</si>
  <si>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</si>
  <si>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</si>
  <si>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</si>
  <si>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</si>
  <si>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</si>
  <si>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</si>
  <si>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</si>
  <si>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</si>
  <si>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</si>
  <si>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</si>
  <si>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</si>
  <si>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</si>
  <si>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</si>
  <si>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</si>
  <si>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</si>
  <si>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</si>
  <si>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</si>
  <si>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</si>
  <si>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</si>
  <si>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</si>
  <si>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</si>
  <si>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</si>
  <si>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</si>
  <si>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</si>
  <si>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</si>
  <si>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</si>
  <si>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</si>
  <si>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</si>
  <si>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</si>
  <si>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</si>
  <si>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</si>
  <si>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</si>
  <si>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</si>
  <si>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</si>
  <si>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</si>
  <si>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</si>
  <si>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</si>
  <si>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</si>
  <si>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</si>
  <si>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</si>
  <si>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</si>
  <si>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</si>
  <si>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</si>
  <si>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</si>
  <si>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</si>
  <si>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</si>
  <si>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</si>
  <si>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</si>
  <si>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</si>
  <si>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</si>
  <si>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</si>
  <si>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</si>
  <si>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</si>
  <si>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</si>
  <si>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</si>
  <si>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</si>
  <si>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</si>
  <si>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</si>
  <si>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</si>
  <si>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</si>
  <si>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</si>
  <si>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</si>
  <si>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</si>
  <si>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</si>
  <si>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</si>
  <si>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</si>
  <si>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</si>
  <si>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</si>
  <si>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</si>
  <si>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</si>
  <si>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</si>
  <si>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</si>
  <si>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</si>
  <si>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</si>
  <si>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</si>
  <si>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</si>
  <si>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</si>
  <si>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</si>
  <si>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</si>
  <si>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</si>
  <si>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</si>
  <si>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</si>
  <si>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</si>
  <si>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</si>
  <si>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</si>
  <si>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</si>
  <si>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</si>
  <si>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</si>
  <si>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</si>
  <si>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</si>
  <si>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</si>
  <si>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</si>
  <si>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</si>
  <si>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</si>
  <si>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</si>
  <si>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</si>
  <si>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</si>
  <si>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</si>
  <si>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</si>
  <si>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</si>
  <si>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</si>
  <si>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</si>
  <si>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</si>
  <si>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</si>
  <si>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</si>
  <si>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</si>
  <si>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</si>
  <si>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</si>
  <si>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</si>
  <si>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</si>
  <si>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</si>
  <si>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</si>
  <si>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</si>
  <si>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</si>
  <si>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</si>
  <si>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</si>
  <si>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</si>
  <si>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</si>
  <si>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</si>
  <si>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</si>
  <si>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</si>
  <si>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</si>
  <si>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</si>
  <si>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</si>
  <si>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</si>
  <si>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</si>
  <si>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</si>
  <si>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</si>
  <si>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</si>
  <si>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</si>
  <si>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</si>
  <si>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</si>
  <si>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</si>
  <si>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</si>
  <si>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</si>
  <si>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</si>
  <si>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</si>
  <si>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</si>
  <si>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</si>
  <si>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</si>
  <si>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</si>
  <si>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</si>
  <si>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</si>
  <si>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</si>
  <si>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</si>
  <si>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</si>
  <si>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</si>
  <si>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</si>
  <si>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</si>
  <si>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</si>
  <si>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</si>
  <si>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</si>
  <si>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</si>
  <si>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</si>
  <si>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</si>
  <si>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</si>
  <si>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</si>
  <si>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</si>
  <si>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</si>
  <si>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</si>
  <si>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</si>
  <si>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</si>
  <si>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</si>
  <si>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</si>
  <si>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</si>
  <si>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</si>
  <si>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</si>
  <si>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</si>
  <si>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</si>
  <si>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</si>
  <si>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</si>
  <si>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</si>
  <si>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</si>
  <si>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</si>
  <si>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</si>
  <si>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</si>
  <si>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</si>
  <si>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</si>
  <si>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</si>
  <si>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</si>
  <si>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</si>
  <si>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</si>
  <si>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</si>
  <si>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</si>
  <si>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</si>
  <si>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</si>
  <si>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</si>
  <si>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</si>
  <si>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</si>
  <si>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</si>
  <si>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</si>
  <si>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</si>
  <si>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</si>
  <si>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</si>
  <si>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</si>
  <si>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</si>
  <si>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</si>
  <si>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</si>
  <si>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</si>
  <si>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</si>
  <si>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</si>
  <si>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</si>
  <si>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</si>
  <si>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</si>
  <si>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</si>
  <si>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</si>
  <si>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</si>
  <si>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</si>
  <si>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</si>
  <si>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</si>
  <si>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</si>
  <si>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</si>
  <si>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</si>
  <si>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</si>
  <si>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</si>
  <si>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</si>
  <si>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</si>
  <si>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</si>
  <si>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</si>
  <si>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</si>
  <si>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</si>
  <si>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</si>
  <si>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</si>
  <si>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</si>
  <si>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</si>
  <si>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</si>
  <si>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</si>
  <si>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</si>
  <si>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</si>
  <si>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</si>
  <si>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</si>
  <si>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</si>
  <si>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</si>
  <si>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</si>
  <si>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</si>
  <si>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</si>
  <si>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</si>
  <si>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</si>
  <si>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</si>
  <si>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</si>
  <si>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</si>
  <si>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</si>
  <si>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</si>
  <si>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</si>
  <si>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</si>
  <si>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</si>
  <si>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</si>
  <si>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</si>
  <si>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</si>
  <si>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</si>
  <si>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</si>
  <si>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</si>
  <si>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</si>
  <si>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</si>
  <si>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</si>
  <si>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</si>
  <si>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</si>
  <si>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</si>
  <si>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</si>
  <si>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</si>
  <si>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</si>
  <si>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</si>
  <si>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</si>
  <si>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</si>
  <si>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</si>
  <si>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</si>
  <si>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</si>
  <si>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</si>
  <si>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</si>
  <si>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</si>
  <si>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</si>
  <si>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</si>
  <si>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</si>
  <si>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</si>
  <si>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</si>
  <si>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</si>
  <si>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</si>
  <si>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</si>
  <si>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</si>
  <si>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</si>
  <si>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</si>
  <si>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</si>
  <si>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</si>
  <si>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</si>
  <si>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</si>
  <si>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</si>
  <si>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</si>
  <si>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</si>
  <si>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</si>
  <si>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</si>
  <si>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</si>
  <si>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</si>
  <si>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</si>
  <si>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</si>
  <si>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</si>
  <si>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</si>
  <si>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</si>
  <si>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</si>
  <si>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</si>
  <si>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</si>
  <si>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</si>
  <si>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</si>
  <si>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</si>
  <si>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</si>
  <si>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</si>
  <si>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</si>
  <si>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</si>
  <si>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</si>
  <si>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</si>
  <si>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</si>
  <si>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</si>
  <si>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</si>
  <si>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</si>
  <si>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</si>
  <si>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</si>
  <si>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</si>
  <si>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</si>
  <si>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</si>
  <si>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</si>
  <si>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</si>
  <si>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</si>
  <si>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</si>
  <si>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</si>
  <si>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</si>
  <si>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</si>
  <si>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</si>
  <si>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</si>
  <si>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</si>
  <si>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</si>
  <si>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</si>
  <si>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</si>
  <si>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</si>
  <si>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</si>
  <si>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</si>
  <si>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</si>
  <si>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</si>
  <si>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</si>
  <si>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</si>
  <si>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</si>
  <si>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</si>
  <si>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</si>
  <si>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</si>
  <si>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</si>
  <si>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</si>
  <si>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</si>
  <si>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</si>
  <si>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</si>
  <si>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</si>
  <si>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</si>
  <si>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</si>
  <si>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</si>
  <si>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</si>
  <si>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</si>
  <si>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</si>
  <si>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</si>
  <si>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</si>
  <si>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</si>
  <si>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</si>
  <si>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</si>
  <si>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</si>
  <si>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</si>
  <si>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</si>
  <si>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</si>
  <si>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</si>
  <si>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</si>
  <si>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</si>
  <si>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</si>
  <si>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</si>
  <si>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</si>
  <si>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</si>
  <si>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</si>
  <si>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</si>
  <si>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</si>
  <si>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</si>
  <si>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</si>
  <si>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</si>
  <si>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</si>
  <si>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</si>
  <si>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</si>
  <si>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</si>
  <si>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</si>
  <si>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</si>
  <si>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</si>
  <si>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</si>
  <si>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</si>
  <si>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</si>
  <si>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</si>
  <si>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</si>
  <si>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</si>
  <si>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</si>
  <si>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</si>
  <si>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</si>
  <si>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</si>
  <si>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</si>
  <si>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</si>
  <si>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</si>
  <si>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</si>
  <si>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</si>
  <si>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</si>
  <si>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</si>
  <si>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</si>
  <si>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</si>
  <si>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</si>
  <si>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</si>
  <si>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</si>
  <si>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</si>
  <si>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</si>
  <si>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</si>
  <si>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</si>
  <si>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</si>
  <si>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</si>
  <si>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</si>
  <si>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</si>
  <si>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</si>
  <si>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</si>
  <si>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</si>
  <si>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</si>
  <si>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</si>
  <si>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</si>
  <si>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</si>
  <si>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</si>
  <si>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</si>
  <si>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</si>
  <si>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</si>
  <si>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</si>
  <si>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</si>
  <si>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</si>
  <si>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</si>
  <si>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</si>
  <si>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</si>
  <si>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</si>
  <si>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</si>
  <si>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</si>
  <si>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</si>
  <si>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</si>
  <si>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</si>
  <si>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</si>
  <si>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</si>
  <si>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</si>
  <si>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</si>
  <si>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</si>
  <si>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</si>
  <si>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</si>
  <si>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</si>
  <si>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</si>
  <si>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</si>
  <si>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</si>
  <si>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</si>
  <si>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</si>
  <si>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</si>
  <si>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</si>
  <si>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</si>
  <si>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</si>
  <si>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</si>
  <si>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</si>
  <si>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</si>
  <si>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</si>
  <si>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</si>
  <si>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</si>
  <si>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</si>
  <si>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</si>
  <si>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</si>
  <si>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</si>
  <si>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</si>
  <si>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</si>
  <si>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</si>
  <si>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</si>
  <si>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</si>
  <si>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</si>
  <si>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</si>
  <si>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</si>
  <si>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</si>
  <si>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</si>
  <si>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</si>
  <si>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</si>
  <si>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</si>
  <si>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</si>
  <si>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</si>
  <si>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</si>
  <si>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</si>
  <si>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</si>
  <si>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</si>
  <si>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</si>
  <si>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</si>
  <si>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</si>
  <si>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</si>
  <si>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</si>
  <si>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</si>
  <si>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</si>
  <si>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</si>
  <si>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</si>
  <si>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</si>
  <si>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</si>
  <si>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</si>
  <si>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</si>
  <si>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</si>
  <si>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</si>
  <si>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</si>
  <si>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</si>
  <si>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</si>
  <si>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</si>
  <si>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</si>
  <si>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</si>
  <si>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</si>
  <si>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</si>
  <si>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</si>
  <si>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</si>
  <si>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</si>
  <si>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</si>
  <si>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</si>
  <si>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</si>
  <si>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</si>
  <si>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</si>
  <si>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</si>
  <si>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</si>
  <si>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</si>
  <si>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</si>
  <si>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</si>
  <si>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</si>
  <si>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</si>
  <si>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</si>
  <si>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</si>
  <si>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</si>
  <si>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</si>
  <si>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</si>
  <si>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</si>
  <si>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</si>
  <si>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</si>
  <si>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</si>
  <si>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</si>
  <si>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</si>
  <si>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</si>
  <si>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</si>
  <si>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</si>
  <si>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</si>
  <si>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</si>
  <si>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</si>
  <si>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</si>
  <si>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</si>
  <si>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</si>
  <si>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</si>
  <si>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</si>
  <si>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</si>
  <si>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</si>
  <si>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</si>
  <si>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</si>
  <si>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</si>
  <si>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</si>
  <si>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</si>
  <si>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</si>
  <si>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</si>
  <si>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</si>
  <si>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</si>
  <si>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</si>
  <si>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</si>
  <si>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</si>
  <si>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</si>
  <si>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</si>
  <si>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</si>
  <si>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</si>
  <si>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</si>
  <si>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</si>
  <si>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</si>
  <si>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</si>
  <si>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</si>
  <si>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</si>
  <si>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</si>
  <si>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</si>
  <si>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</si>
  <si>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</si>
  <si>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</si>
  <si>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</si>
  <si>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</si>
  <si>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</si>
  <si>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</si>
  <si>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</si>
  <si>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</si>
  <si>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</si>
  <si>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</si>
  <si>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</si>
  <si>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</si>
  <si>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</si>
  <si>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</si>
  <si>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</si>
  <si>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</si>
  <si>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</si>
  <si>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</si>
  <si>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</si>
  <si>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</si>
  <si>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</si>
  <si>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</si>
  <si>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</si>
  <si>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</si>
  <si>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</si>
  <si>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</si>
  <si>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</si>
  <si>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</si>
  <si>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</si>
  <si>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</si>
  <si>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</si>
  <si>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</si>
  <si>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</si>
  <si>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</si>
  <si>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</si>
  <si>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</si>
  <si>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</si>
  <si>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</si>
  <si>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</si>
  <si>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</si>
  <si>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</si>
  <si>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</si>
  <si>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</si>
  <si>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</si>
  <si>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</si>
  <si>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</si>
  <si>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</si>
  <si>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</si>
  <si>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</si>
  <si>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</si>
  <si>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</si>
  <si>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</si>
  <si>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</si>
  <si>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</si>
  <si>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</si>
  <si>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</si>
  <si>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</si>
  <si>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</si>
  <si>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</si>
  <si>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</si>
  <si>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</si>
  <si>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</si>
  <si>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</si>
  <si>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</si>
  <si>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</si>
  <si>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</si>
  <si>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</si>
  <si>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</si>
  <si>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</si>
  <si>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</si>
  <si>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</si>
  <si>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</si>
  <si>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</si>
  <si>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</si>
  <si>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</si>
  <si>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</si>
  <si>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</si>
  <si>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</si>
  <si>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</si>
  <si>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</si>
  <si>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</si>
  <si>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</si>
  <si>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</si>
  <si>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</si>
  <si>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</si>
  <si>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</si>
  <si>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</si>
  <si>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</si>
  <si>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</si>
  <si>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</si>
  <si>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</si>
  <si>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</si>
  <si>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</si>
  <si>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</si>
  <si>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</si>
  <si>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</si>
  <si>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</si>
  <si>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</si>
  <si>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</si>
  <si>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</si>
  <si>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</si>
  <si>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</si>
  <si>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</si>
  <si>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</si>
  <si>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</si>
  <si>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</si>
  <si>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</si>
  <si>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</si>
  <si>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</si>
  <si>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</si>
  <si>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</si>
  <si>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</si>
  <si>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</si>
  <si>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</si>
  <si>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</si>
  <si>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</si>
  <si>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</si>
  <si>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</si>
  <si>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</si>
  <si>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</si>
  <si>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</si>
  <si>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</si>
  <si>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</si>
  <si>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</si>
  <si>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</si>
  <si>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</si>
  <si>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</si>
  <si>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</si>
  <si>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</si>
  <si>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</si>
  <si>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</si>
  <si>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</si>
  <si>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</si>
  <si>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</si>
  <si>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</si>
  <si>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</si>
  <si>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</si>
  <si>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</si>
  <si>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</si>
  <si>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</si>
  <si>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</si>
  <si>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</si>
  <si>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</si>
  <si>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</si>
  <si>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</si>
  <si>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</si>
  <si>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</si>
  <si>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</si>
  <si>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</si>
  <si>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</si>
  <si>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</si>
  <si>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</si>
  <si>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</si>
  <si>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</si>
  <si>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</si>
  <si>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</si>
  <si>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</si>
  <si>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</si>
  <si>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</si>
  <si>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</si>
  <si>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</si>
  <si>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</si>
  <si>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</si>
  <si>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</si>
  <si>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</si>
  <si>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</si>
  <si>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</si>
  <si>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</si>
  <si>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</si>
  <si>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</si>
  <si>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</si>
  <si>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</si>
  <si>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</si>
  <si>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</si>
  <si>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</si>
  <si>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</si>
  <si>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</si>
  <si>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</si>
  <si>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</si>
  <si>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</si>
  <si>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</si>
  <si>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</si>
  <si>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</si>
  <si>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</si>
  <si>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</si>
  <si>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</si>
  <si>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</si>
  <si>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</si>
  <si>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</si>
  <si>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</si>
  <si>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</si>
  <si>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</si>
  <si>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</si>
  <si>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</si>
  <si>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</si>
  <si>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</si>
  <si>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</si>
  <si>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</si>
  <si>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</si>
  <si>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</si>
  <si>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</si>
  <si>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</si>
  <si>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</si>
  <si>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</si>
  <si>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</si>
  <si>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</si>
  <si>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</si>
  <si>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</si>
  <si>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</si>
  <si>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</si>
  <si>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</si>
  <si>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</si>
  <si>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</si>
  <si>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</si>
  <si>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</si>
  <si>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</si>
  <si>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</si>
  <si>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</si>
  <si>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</si>
  <si>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</si>
  <si>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</si>
  <si>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</si>
  <si>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</si>
  <si>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</si>
  <si>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</si>
  <si>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</si>
  <si>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</si>
  <si>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</si>
  <si>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</si>
  <si>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</si>
  <si>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</si>
  <si>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</si>
  <si>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</si>
  <si>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</si>
  <si>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</si>
  <si>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</si>
  <si>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</si>
  <si>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</si>
  <si>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</si>
  <si>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</si>
  <si>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</si>
  <si>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</si>
  <si>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</si>
  <si>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</si>
  <si>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</si>
  <si>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</si>
  <si>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</si>
  <si>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</si>
  <si>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</si>
  <si>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</si>
  <si>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</si>
  <si>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</si>
  <si>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</si>
  <si>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</si>
  <si>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</si>
  <si>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</si>
  <si>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</si>
  <si>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</si>
  <si>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</si>
  <si>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</si>
  <si>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</si>
  <si>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</si>
  <si>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</si>
  <si>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</si>
  <si>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</si>
  <si>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</si>
  <si>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</si>
  <si>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</si>
  <si>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</si>
  <si>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</si>
  <si>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</si>
  <si>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</si>
  <si>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</si>
  <si>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</si>
  <si>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</si>
  <si>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</si>
  <si>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</si>
  <si>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</si>
  <si>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</si>
  <si>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</si>
  <si>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</si>
  <si>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</si>
  <si>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</si>
  <si>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</si>
  <si>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</si>
  <si>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</si>
  <si>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</si>
  <si>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</si>
  <si>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</si>
  <si>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</si>
  <si>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</si>
  <si>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</si>
  <si>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</si>
  <si>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</si>
  <si>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</si>
  <si>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</si>
  <si>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</si>
  <si>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</si>
  <si>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</si>
  <si>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</si>
  <si>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</si>
  <si>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</si>
  <si>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</si>
  <si>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</si>
  <si>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</si>
  <si>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</si>
  <si>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</si>
  <si>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</si>
  <si>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</si>
  <si>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</si>
  <si>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</si>
  <si>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</si>
  <si>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</si>
  <si>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</si>
  <si>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</si>
  <si>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</si>
  <si>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</si>
  <si>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</si>
  <si>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</si>
  <si>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</si>
  <si>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</si>
  <si>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</si>
  <si>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</si>
  <si>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</si>
  <si>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</si>
  <si>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</si>
  <si>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</si>
  <si>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</si>
  <si>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</si>
  <si>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</si>
  <si>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</si>
  <si>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</si>
  <si>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</si>
  <si>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</si>
  <si>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</si>
  <si>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</si>
  <si>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</si>
  <si>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</si>
  <si>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</si>
  <si>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</si>
  <si>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</si>
  <si>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</si>
  <si>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</si>
  <si>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</si>
  <si>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</si>
  <si>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</si>
  <si>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</si>
  <si>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</si>
  <si>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</si>
  <si>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</si>
  <si>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</si>
  <si>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</si>
  <si>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</si>
  <si>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</si>
  <si>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</si>
  <si>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</si>
  <si>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</si>
  <si>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</si>
  <si>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</si>
  <si>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</si>
  <si>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</si>
  <si>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</si>
  <si>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</si>
  <si>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</si>
  <si>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</si>
  <si>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</si>
  <si>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</si>
  <si>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</si>
  <si>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</si>
  <si>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</si>
  <si>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</si>
  <si>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</si>
  <si>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</si>
  <si>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</si>
  <si>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</si>
  <si>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</si>
  <si>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</si>
  <si>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</si>
  <si>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</si>
  <si>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</si>
  <si>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</si>
  <si>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</si>
  <si>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</si>
  <si>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</si>
  <si>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</si>
  <si>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</si>
  <si>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</si>
  <si>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</si>
  <si>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</si>
  <si>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</si>
  <si>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</si>
  <si>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</si>
  <si>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</si>
  <si>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</si>
  <si>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</si>
  <si>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</si>
  <si>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</si>
  <si>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</si>
  <si>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</si>
  <si>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</si>
  <si>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</si>
  <si>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</si>
  <si>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</si>
  <si>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</si>
  <si>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</si>
  <si>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</si>
  <si>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</si>
  <si>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</si>
  <si>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</si>
  <si>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</si>
  <si>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</si>
  <si>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</si>
  <si>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</si>
  <si>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</si>
  <si>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</si>
  <si>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</si>
  <si>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</si>
  <si>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</si>
  <si>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</si>
  <si>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</si>
  <si>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</si>
  <si>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</si>
  <si>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</si>
  <si>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</si>
  <si>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</si>
  <si>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</si>
  <si>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</si>
  <si>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</si>
  <si>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</si>
  <si>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</si>
  <si>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</si>
  <si>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</si>
  <si>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</si>
  <si>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</si>
  <si>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</si>
  <si>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</si>
  <si>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</si>
  <si>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</si>
  <si>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</si>
  <si>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</si>
  <si>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</si>
  <si>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</si>
  <si>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</si>
  <si>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</si>
  <si>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</si>
  <si>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</si>
  <si>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</si>
  <si>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</si>
  <si>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</si>
  <si>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</si>
  <si>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</si>
  <si>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</si>
  <si>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</si>
  <si>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</si>
  <si>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</si>
  <si>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</si>
  <si>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</si>
  <si>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</si>
  <si>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</si>
  <si>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</si>
  <si>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</si>
  <si>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</si>
  <si>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</si>
  <si>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</si>
  <si>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</si>
  <si>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</si>
  <si>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</si>
  <si>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</si>
  <si>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</si>
  <si>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</si>
  <si>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</si>
  <si>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</si>
  <si>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</si>
  <si>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</si>
  <si>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</si>
  <si>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</si>
  <si>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</si>
  <si>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</si>
  <si>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</si>
  <si>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</si>
  <si>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</si>
  <si>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</si>
  <si>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</si>
  <si>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</si>
  <si>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</si>
  <si>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</si>
  <si>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</si>
  <si>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</si>
  <si>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</si>
  <si>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</si>
  <si>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</si>
  <si>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</si>
  <si>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</si>
  <si>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</si>
  <si>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</si>
  <si>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</si>
  <si>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</si>
  <si>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</si>
  <si>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</si>
  <si>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</si>
  <si>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</si>
  <si>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</si>
  <si>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</si>
  <si>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</si>
  <si>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</si>
  <si>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</si>
  <si>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</si>
  <si>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</si>
  <si>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</si>
  <si>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</si>
  <si>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</si>
  <si>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</si>
  <si>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</si>
  <si>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</si>
  <si>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</si>
  <si>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</si>
  <si>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</si>
  <si>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</si>
  <si>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</si>
  <si>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</si>
  <si>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</si>
  <si>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</si>
  <si>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</si>
  <si>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</si>
  <si>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</si>
  <si>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</si>
  <si>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</si>
  <si>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</si>
  <si>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</si>
  <si>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</si>
  <si>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</si>
  <si>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</si>
  <si>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</si>
  <si>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</si>
  <si>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</si>
  <si>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</si>
  <si>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</si>
  <si>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</si>
  <si>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</si>
  <si>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</si>
  <si>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</si>
  <si>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</si>
  <si>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</si>
  <si>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</si>
  <si>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</si>
  <si>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</si>
  <si>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</si>
  <si>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</si>
  <si>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</si>
  <si>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</si>
  <si>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</si>
  <si>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</si>
  <si>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</si>
  <si>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</si>
  <si>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</si>
  <si>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</si>
  <si>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</si>
  <si>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</si>
  <si>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</si>
  <si>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</si>
  <si>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</si>
  <si>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</si>
  <si>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</si>
  <si>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</si>
  <si>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</si>
  <si>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</si>
  <si>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</si>
  <si>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</si>
  <si>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</si>
  <si>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</si>
  <si>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</si>
  <si>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</si>
  <si>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</si>
  <si>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</si>
  <si>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</si>
  <si>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</si>
  <si>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</si>
  <si>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</si>
  <si>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</si>
  <si>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</si>
  <si>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</si>
  <si>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</si>
  <si>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</si>
  <si>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</si>
  <si>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</si>
  <si>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</si>
  <si>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</si>
  <si>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</si>
  <si>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</si>
  <si>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</si>
  <si>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</si>
  <si>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</si>
  <si>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</si>
  <si>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</si>
  <si>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</si>
  <si>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</si>
  <si>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</si>
  <si>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</si>
  <si>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</si>
  <si>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</si>
  <si>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</si>
  <si>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</si>
  <si>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</si>
  <si>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</si>
  <si>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</si>
  <si>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</si>
  <si>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</si>
  <si>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</si>
  <si>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</si>
  <si>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</si>
  <si>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</si>
  <si>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</si>
  <si>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</si>
  <si>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</si>
  <si>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</si>
  <si>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</si>
  <si>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</si>
  <si>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</si>
  <si>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</si>
  <si>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</si>
  <si>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</si>
  <si>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</si>
  <si>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</si>
  <si>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</si>
  <si>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</si>
  <si>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</si>
  <si>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</si>
  <si>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</si>
  <si>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</si>
  <si>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</si>
  <si>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</si>
  <si>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</si>
  <si>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</si>
  <si>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</si>
  <si>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</si>
  <si>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</si>
  <si>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</si>
  <si>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</si>
  <si>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</si>
  <si>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</si>
  <si>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</si>
  <si>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</si>
  <si>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</si>
  <si>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</si>
  <si>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</si>
  <si>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</si>
  <si>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</si>
  <si>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</si>
  <si>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</si>
  <si>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</si>
  <si>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</si>
  <si>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</si>
  <si>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</si>
  <si>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</si>
  <si>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</si>
  <si>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</si>
  <si>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</si>
  <si>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</si>
  <si>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</si>
  <si>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</si>
  <si>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</si>
  <si>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</si>
  <si>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</si>
  <si>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</si>
  <si>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</si>
  <si>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</si>
  <si>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</si>
  <si>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</si>
  <si>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</si>
  <si>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</si>
  <si>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</si>
  <si>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</si>
  <si>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</si>
  <si>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</si>
  <si>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</si>
  <si>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</si>
  <si>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</si>
  <si>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</si>
  <si>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</si>
  <si>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</si>
  <si>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</si>
  <si>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</si>
  <si>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</si>
  <si>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</si>
  <si>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</si>
  <si>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</si>
  <si>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</si>
  <si>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</si>
  <si>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</si>
  <si>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</si>
  <si>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</si>
  <si>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</si>
  <si>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</si>
  <si>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</si>
  <si>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</si>
  <si>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</si>
  <si>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</si>
  <si>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</si>
  <si>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</si>
  <si>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</si>
  <si>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</si>
  <si>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</si>
  <si>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</si>
  <si>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</si>
  <si>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</si>
  <si>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</si>
  <si>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</si>
  <si>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</si>
  <si>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</si>
  <si>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</si>
  <si>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</si>
  <si>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</si>
  <si>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</si>
  <si>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</si>
  <si>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</si>
  <si>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</si>
  <si>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</si>
  <si>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</si>
  <si>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</si>
  <si>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</si>
  <si>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</si>
  <si>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</si>
  <si>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</si>
  <si>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</si>
  <si>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</si>
  <si>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</si>
  <si>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</si>
  <si>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</si>
  <si>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</si>
  <si>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</si>
  <si>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</si>
  <si>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</si>
  <si>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</si>
  <si>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</si>
  <si>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</si>
  <si>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</si>
  <si>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</si>
  <si>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</si>
  <si>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</si>
  <si>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</si>
  <si>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</si>
  <si>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</si>
  <si>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</si>
  <si>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</si>
  <si>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</si>
  <si>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</si>
  <si>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</si>
  <si>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</si>
  <si>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</si>
  <si>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</si>
  <si>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</si>
  <si>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</si>
  <si>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</si>
  <si>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</si>
  <si>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</si>
  <si>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</si>
  <si>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</si>
  <si>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</si>
  <si>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</si>
  <si>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</si>
  <si>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</si>
  <si>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</si>
  <si>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</si>
  <si>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</si>
  <si>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</si>
  <si>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</si>
  <si>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</si>
  <si>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</si>
  <si>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</si>
  <si>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</si>
  <si>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</si>
  <si>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</si>
  <si>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</si>
  <si>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</si>
  <si>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</si>
  <si>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</si>
  <si>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</si>
  <si>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</si>
  <si>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</si>
  <si>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</si>
  <si>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</si>
  <si>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</si>
  <si>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</si>
  <si>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</si>
  <si>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</si>
  <si>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</si>
  <si>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</si>
  <si>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</si>
  <si>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</si>
  <si>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</si>
  <si>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</si>
  <si>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</si>
  <si>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</si>
  <si>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</si>
  <si>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</si>
  <si>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</si>
  <si>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</si>
  <si>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</si>
  <si>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</si>
  <si>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</si>
  <si>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</si>
  <si>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</si>
  <si>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</si>
  <si>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</si>
  <si>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</si>
  <si>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</si>
  <si>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</si>
  <si>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</si>
  <si>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</si>
  <si>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</si>
  <si>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</si>
  <si>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</si>
  <si>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</si>
  <si>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</si>
  <si>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</si>
  <si>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</si>
  <si>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</si>
  <si>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</si>
  <si>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</si>
  <si>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</si>
  <si>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</si>
  <si>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</si>
  <si>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</si>
  <si>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</si>
  <si>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</si>
  <si>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</si>
  <si>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</si>
  <si>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</si>
  <si>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</si>
  <si>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</si>
  <si>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</si>
  <si>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</si>
  <si>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</si>
  <si>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</si>
  <si>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</si>
  <si>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</si>
  <si>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</si>
  <si>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</si>
  <si>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</si>
  <si>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</si>
  <si>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</si>
  <si>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</si>
  <si>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</si>
  <si>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</si>
  <si>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</si>
  <si>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</si>
  <si>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</si>
  <si>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</si>
  <si>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</si>
  <si>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</si>
  <si>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</si>
  <si>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</si>
  <si>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</si>
  <si>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</si>
  <si>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</si>
  <si>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</si>
  <si>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</si>
  <si>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</si>
  <si>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</si>
  <si>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</si>
  <si>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</si>
  <si>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</si>
  <si>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</si>
  <si>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</si>
  <si>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</si>
  <si>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</si>
  <si>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</si>
  <si>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</si>
  <si>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</si>
  <si>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</si>
  <si>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</si>
  <si>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</si>
  <si>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</si>
  <si>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</si>
  <si>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</si>
  <si>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</si>
  <si>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</si>
  <si>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</si>
  <si>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</si>
  <si>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</si>
  <si>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</si>
  <si>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</si>
  <si>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</si>
  <si>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</si>
  <si>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</si>
  <si>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</si>
  <si>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</si>
  <si>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</si>
  <si>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</si>
  <si>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</si>
  <si>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</si>
  <si>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</si>
  <si>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</si>
  <si>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</si>
  <si>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</si>
  <si>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</si>
  <si>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</si>
  <si>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</si>
  <si>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</si>
  <si>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</si>
  <si>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</si>
  <si>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</si>
  <si>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</si>
  <si>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</si>
  <si>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</si>
  <si>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</si>
  <si>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</si>
  <si>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</si>
  <si>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</si>
  <si>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</si>
  <si>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</si>
  <si>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</si>
  <si>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</si>
  <si>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</si>
  <si>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</si>
  <si>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</si>
  <si>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</si>
  <si>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</si>
  <si>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</si>
  <si>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</si>
  <si>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</si>
  <si>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</si>
  <si>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</si>
  <si>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</si>
  <si>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</si>
  <si>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</si>
  <si>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</si>
  <si>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</si>
  <si>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</si>
  <si>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</si>
  <si>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</si>
  <si>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</si>
  <si>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</si>
  <si>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</si>
  <si>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</si>
  <si>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</si>
  <si>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</si>
  <si>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</si>
  <si>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</si>
  <si>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</si>
  <si>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</si>
  <si>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</si>
  <si>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</si>
  <si>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</si>
  <si>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</si>
  <si>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</si>
  <si>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</si>
  <si>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</si>
  <si>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</si>
  <si>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</si>
  <si>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</si>
  <si>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</si>
  <si>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</si>
  <si>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</si>
  <si>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</si>
  <si>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</si>
  <si>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</si>
  <si>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</si>
  <si>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</si>
  <si>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</si>
  <si>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</si>
  <si>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</si>
  <si>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</si>
  <si>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</si>
  <si>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</si>
  <si>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</si>
  <si>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</si>
  <si>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</si>
  <si>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</si>
  <si>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</si>
  <si>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</si>
  <si>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</si>
  <si>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</si>
  <si>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</si>
  <si>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</si>
  <si>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</si>
  <si>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</si>
  <si>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</si>
  <si>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</si>
  <si>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</si>
  <si>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</si>
  <si>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</si>
  <si>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</si>
  <si>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</si>
  <si>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</si>
  <si>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</si>
  <si>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</si>
  <si>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</si>
  <si>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</si>
  <si>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</si>
  <si>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</si>
  <si>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</si>
  <si>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</si>
  <si>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</si>
  <si>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</si>
  <si>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</si>
  <si>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</si>
  <si>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</si>
  <si>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</si>
  <si>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</si>
  <si>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</si>
  <si>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</si>
  <si>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</si>
  <si>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</si>
  <si>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</si>
  <si>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</si>
  <si>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</si>
  <si>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</si>
  <si>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</si>
  <si>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</si>
  <si>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</si>
  <si>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</si>
  <si>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</si>
  <si>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</si>
  <si>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</si>
  <si>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</si>
  <si>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</si>
  <si>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</si>
  <si>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</si>
  <si>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</si>
  <si>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</si>
  <si>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</si>
  <si>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</si>
  <si>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</si>
  <si>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</si>
  <si>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</si>
  <si>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</si>
  <si>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</si>
  <si>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</si>
  <si>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</si>
  <si>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</si>
  <si>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</si>
  <si>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</si>
  <si>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</si>
  <si>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</si>
  <si>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</si>
  <si>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</si>
  <si>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</si>
  <si>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</si>
  <si>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</si>
  <si>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</si>
  <si>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</si>
  <si>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</si>
  <si>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</si>
  <si>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</si>
  <si>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</si>
  <si>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</si>
  <si>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</si>
  <si>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</si>
  <si>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</si>
  <si>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</si>
  <si>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</si>
  <si>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</si>
  <si>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</si>
  <si>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</si>
  <si>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</si>
  <si>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</si>
  <si>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</si>
  <si>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</si>
  <si>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</si>
  <si>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</si>
  <si>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</si>
  <si>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</si>
  <si>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</si>
  <si>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</si>
  <si>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</si>
  <si>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</si>
  <si>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</si>
  <si>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</si>
  <si>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</si>
  <si>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</si>
  <si>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</si>
  <si>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</si>
  <si>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</si>
  <si>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</si>
  <si>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</si>
  <si>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</si>
  <si>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</si>
  <si>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</si>
  <si>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</si>
  <si>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</si>
  <si>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</si>
  <si>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</si>
  <si>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</si>
  <si>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</si>
  <si>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</si>
  <si>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</si>
  <si>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</si>
  <si>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</si>
  <si>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</si>
  <si>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</si>
  <si>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</si>
  <si>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</si>
  <si>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</si>
  <si>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</si>
  <si>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</si>
  <si>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</si>
  <si>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</si>
  <si>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</si>
  <si>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</si>
  <si>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</si>
  <si>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</si>
  <si>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</si>
  <si>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</si>
  <si>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</si>
  <si>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</si>
  <si>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</si>
  <si>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</si>
  <si>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</si>
  <si>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</si>
  <si>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</si>
  <si>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</si>
  <si>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</si>
  <si>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</si>
  <si>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</si>
  <si>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</si>
  <si>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</si>
  <si>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</si>
  <si>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</si>
  <si>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</si>
  <si>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</si>
  <si>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</si>
  <si>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</si>
  <si>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</si>
  <si>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</si>
  <si>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</si>
  <si>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</si>
  <si>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</si>
  <si>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</si>
  <si>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</si>
  <si>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</si>
  <si>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</si>
  <si>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</si>
  <si>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</si>
  <si>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</si>
  <si>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</si>
  <si>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</si>
  <si>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</si>
  <si>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</si>
  <si>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</si>
  <si>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</si>
  <si>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</si>
  <si>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</si>
  <si>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</si>
  <si>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</si>
  <si>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</si>
  <si>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</si>
  <si>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</si>
  <si>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</si>
  <si>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</si>
  <si>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</si>
  <si>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</si>
  <si>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</si>
  <si>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</si>
  <si>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</si>
  <si>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</si>
  <si>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</si>
  <si>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</si>
  <si>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</si>
  <si>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</si>
  <si>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</si>
  <si>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</si>
  <si>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</si>
  <si>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</si>
  <si>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</si>
  <si>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</si>
  <si>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</si>
  <si>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</si>
  <si>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</si>
  <si>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</si>
  <si>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</si>
  <si>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</si>
  <si>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</si>
  <si>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</si>
  <si>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</si>
  <si>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</si>
  <si>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</si>
  <si>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</si>
  <si>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</si>
  <si>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</si>
  <si>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</si>
  <si>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</si>
  <si>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</si>
  <si>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</si>
  <si>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</si>
  <si>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</si>
  <si>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</si>
  <si>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</si>
  <si>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</si>
  <si>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</si>
  <si>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</si>
  <si>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</si>
  <si>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</si>
  <si>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</si>
  <si>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</si>
  <si>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</si>
  <si>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</si>
  <si>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</si>
  <si>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</si>
  <si>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</si>
  <si>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</si>
  <si>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</si>
  <si>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</si>
  <si>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</si>
  <si>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</si>
  <si>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</si>
  <si>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</si>
  <si>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</si>
  <si>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</si>
  <si>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</si>
  <si>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</si>
  <si>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</si>
  <si>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</si>
  <si>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</si>
  <si>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</si>
  <si>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</si>
  <si>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</si>
  <si>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</si>
  <si>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</si>
  <si>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</si>
  <si>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</si>
  <si>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</si>
  <si>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</si>
  <si>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</si>
  <si>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</si>
  <si>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</si>
  <si>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</si>
  <si>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</si>
  <si>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</si>
  <si>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</si>
  <si>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</si>
  <si>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</si>
  <si>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</si>
  <si>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</si>
  <si>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</si>
  <si>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</si>
  <si>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</si>
  <si>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</si>
  <si>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</si>
  <si>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</si>
  <si>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</si>
  <si>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</si>
  <si>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</si>
  <si>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</si>
  <si>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</si>
  <si>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</si>
  <si>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</si>
  <si>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</si>
  <si>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</si>
  <si>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</si>
  <si>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</si>
  <si>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</si>
  <si>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</si>
  <si>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</si>
  <si>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</si>
  <si>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</si>
  <si>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</si>
  <si>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</si>
  <si>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</si>
  <si>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</si>
  <si>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</si>
  <si>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</si>
  <si>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</si>
  <si>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</si>
  <si>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</si>
  <si>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</si>
  <si>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</si>
  <si>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</si>
  <si>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</si>
  <si>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</si>
  <si>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</si>
  <si>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</si>
  <si>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</si>
  <si>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</si>
  <si>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</si>
  <si>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</si>
  <si>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</si>
  <si>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</si>
  <si>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</si>
  <si>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</si>
  <si>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</si>
  <si>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</si>
  <si>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</si>
  <si>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</si>
  <si>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</si>
  <si>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</si>
  <si>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</si>
  <si>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</si>
  <si>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</si>
  <si>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</si>
  <si>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</si>
  <si>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</si>
  <si>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</si>
  <si>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</si>
  <si>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</si>
  <si>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</si>
  <si>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</si>
  <si>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</si>
  <si>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</si>
  <si>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</si>
  <si>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</si>
  <si>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</si>
  <si>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</si>
  <si>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</si>
  <si>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</si>
  <si>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</si>
  <si>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</si>
  <si>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</si>
  <si>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</si>
  <si>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</si>
  <si>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</si>
  <si>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</si>
  <si>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</si>
  <si>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</si>
  <si>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</si>
  <si>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</si>
  <si>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</si>
  <si>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</si>
  <si>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</si>
  <si>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</si>
  <si>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</si>
  <si>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</si>
  <si>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</si>
  <si>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</si>
  <si>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</si>
  <si>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</si>
  <si>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</si>
  <si>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</si>
  <si>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</si>
  <si>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</si>
  <si>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</si>
  <si>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</si>
  <si>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</si>
  <si>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</si>
  <si>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</si>
  <si>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</si>
  <si>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</si>
  <si>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</si>
  <si>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</si>
  <si>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</si>
  <si>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</si>
  <si>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</si>
  <si>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</si>
  <si>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</si>
  <si>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</si>
  <si>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</si>
  <si>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</si>
  <si>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</si>
  <si>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</si>
  <si>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</si>
  <si>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</si>
  <si>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</si>
  <si>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</si>
  <si>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</si>
  <si>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</si>
  <si>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</si>
  <si>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</si>
  <si>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</si>
  <si>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</si>
  <si>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</si>
  <si>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</si>
  <si>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</si>
  <si>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</si>
  <si>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</si>
  <si>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</si>
  <si>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</si>
  <si>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</si>
  <si>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</si>
  <si>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</si>
  <si>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</si>
  <si>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</si>
  <si>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</si>
  <si>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</si>
  <si>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</si>
  <si>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</si>
  <si>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</si>
  <si>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</si>
  <si>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</si>
  <si>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</si>
  <si>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</si>
  <si>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</si>
  <si>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</si>
  <si>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</si>
  <si>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</si>
  <si>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</si>
  <si>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</si>
  <si>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</si>
  <si>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</si>
  <si>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</si>
  <si>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</si>
  <si>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</si>
  <si>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</si>
  <si>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</si>
  <si>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</si>
  <si>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</si>
  <si>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</si>
  <si>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</si>
  <si>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</si>
  <si>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</si>
  <si>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</si>
  <si>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</si>
  <si>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</si>
  <si>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</si>
  <si>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</si>
  <si>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</si>
  <si>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</si>
  <si>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</si>
  <si>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</si>
  <si>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</si>
  <si>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</si>
  <si>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</si>
  <si>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</si>
  <si>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</si>
  <si>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</si>
  <si>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</si>
  <si>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</si>
  <si>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</si>
  <si>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</si>
  <si>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</si>
  <si>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</si>
  <si>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</si>
  <si>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</si>
  <si>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</si>
  <si>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</si>
  <si>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</si>
  <si>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</si>
  <si>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</si>
  <si>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</si>
  <si>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</si>
  <si>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</si>
  <si>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</si>
  <si>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</si>
  <si>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</si>
  <si>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</si>
  <si>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</si>
  <si>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</si>
  <si>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</si>
  <si>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</si>
  <si>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</si>
  <si>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</si>
  <si>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</si>
  <si>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</si>
  <si>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</si>
  <si>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</si>
  <si>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</si>
  <si>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</si>
  <si>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</si>
  <si>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</si>
  <si>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</si>
  <si>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</si>
  <si>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</si>
  <si>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</si>
  <si>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</si>
  <si>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</si>
  <si>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</si>
  <si>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</si>
  <si>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</si>
  <si>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</si>
  <si>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</si>
  <si>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</si>
  <si>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</si>
  <si>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</si>
  <si>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</si>
  <si>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</si>
  <si>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</si>
  <si>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</si>
  <si>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</si>
  <si>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</si>
  <si>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</si>
  <si>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</si>
  <si>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</si>
  <si>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</si>
  <si>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</si>
  <si>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</si>
  <si>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</si>
  <si>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</si>
  <si>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</si>
  <si>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</si>
  <si>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</si>
  <si>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</si>
  <si>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</si>
  <si>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</si>
  <si>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</si>
  <si>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</si>
  <si>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</si>
  <si>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</si>
  <si>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</si>
  <si>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</si>
  <si>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</si>
  <si>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</si>
  <si>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</si>
  <si>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</si>
  <si>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</si>
  <si>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</si>
  <si>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</si>
  <si>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</si>
  <si>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</si>
  <si>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</si>
  <si>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</si>
  <si>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</si>
  <si>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</si>
  <si>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</si>
  <si>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</si>
  <si>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</si>
  <si>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</si>
  <si>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</si>
  <si>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</si>
  <si>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</si>
  <si>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</si>
  <si>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</si>
  <si>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</si>
  <si>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</si>
  <si>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</si>
  <si>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</si>
  <si>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</si>
  <si>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</si>
  <si>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</si>
  <si>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</si>
  <si>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</si>
  <si>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</si>
  <si>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</si>
  <si>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</si>
  <si>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</si>
  <si>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</si>
  <si>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</si>
  <si>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</si>
  <si>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</si>
  <si>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</si>
  <si>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</si>
  <si>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</si>
  <si>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</si>
  <si>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</si>
  <si>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</si>
  <si>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</si>
  <si>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</si>
  <si>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</si>
  <si>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</si>
  <si>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</si>
  <si>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</si>
  <si>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</si>
  <si>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</si>
  <si>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</si>
  <si>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</si>
  <si>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</si>
  <si>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</si>
  <si>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</si>
  <si>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</si>
  <si>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</si>
  <si>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</si>
  <si>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</si>
  <si>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</si>
  <si>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</si>
  <si>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</si>
  <si>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</si>
  <si>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</si>
  <si>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</si>
  <si>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</si>
  <si>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</si>
  <si>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</si>
  <si>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</si>
  <si>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</si>
  <si>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</si>
  <si>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</si>
  <si>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</si>
  <si>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</si>
  <si>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</si>
  <si>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</si>
  <si>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</si>
  <si>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</si>
  <si>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</si>
  <si>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</si>
  <si>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</si>
  <si>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</si>
  <si>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</si>
  <si>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</si>
  <si>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</si>
  <si>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</si>
  <si>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</si>
  <si>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</si>
  <si>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</si>
  <si>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</si>
  <si>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</si>
  <si>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</si>
  <si>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</si>
  <si>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</si>
  <si>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</si>
  <si>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</si>
  <si>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</si>
  <si>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</si>
  <si>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</si>
  <si>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</si>
  <si>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</si>
  <si>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</si>
  <si>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</si>
  <si>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</si>
  <si>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</si>
  <si>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</si>
  <si>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</si>
  <si>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</si>
  <si>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</si>
  <si>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</si>
  <si>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</si>
  <si>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</si>
  <si>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</si>
  <si>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</si>
  <si>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</si>
  <si>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</si>
  <si>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</si>
  <si>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</si>
  <si>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</si>
  <si>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</si>
  <si>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</si>
  <si>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</si>
  <si>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</si>
  <si>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</si>
  <si>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</si>
  <si>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</si>
  <si>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</si>
  <si>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</si>
  <si>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</si>
  <si>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</si>
  <si>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</si>
  <si>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</si>
  <si>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</si>
  <si>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</si>
  <si>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</si>
  <si>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</si>
  <si>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</si>
  <si>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</si>
  <si>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</si>
  <si>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</si>
  <si>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</si>
  <si>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</si>
  <si>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</si>
  <si>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</si>
  <si>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</si>
  <si>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</si>
  <si>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</si>
  <si>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</si>
  <si>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</si>
  <si>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</si>
  <si>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</si>
  <si>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</si>
  <si>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</si>
  <si>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</si>
  <si>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</si>
  <si>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</si>
  <si>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</si>
  <si>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</si>
  <si>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</si>
  <si>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</si>
  <si>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</si>
  <si>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</si>
  <si>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</si>
  <si>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</si>
  <si>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</si>
  <si>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</si>
  <si>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</si>
  <si>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</si>
  <si>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</si>
  <si>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</si>
  <si>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</si>
  <si>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</si>
  <si>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</si>
  <si>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</si>
  <si>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</si>
  <si>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</si>
  <si>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</si>
  <si>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</si>
  <si>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</si>
  <si>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</si>
  <si>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</si>
  <si>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</si>
  <si>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</si>
  <si>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</si>
  <si>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</si>
  <si>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</si>
  <si>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</si>
  <si>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</si>
  <si>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</si>
  <si>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</si>
  <si>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</si>
  <si>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</si>
  <si>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</si>
  <si>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</si>
  <si>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</si>
  <si>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</si>
  <si>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</si>
  <si>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</si>
  <si>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</si>
  <si>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</si>
  <si>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</si>
  <si>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</si>
  <si>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</si>
  <si>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</si>
  <si>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</si>
  <si>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</si>
  <si>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</si>
  <si>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</si>
  <si>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</si>
  <si>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</si>
  <si>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</si>
  <si>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</si>
  <si>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</si>
  <si>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</si>
  <si>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</si>
  <si>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</si>
  <si>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</si>
  <si>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</si>
  <si>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</si>
  <si>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</si>
  <si>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</si>
  <si>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</si>
  <si>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</si>
  <si>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</si>
  <si>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</si>
  <si>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</si>
  <si>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</si>
  <si>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</si>
  <si>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</si>
  <si>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</si>
  <si>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</si>
  <si>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</si>
  <si>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</si>
  <si>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</si>
  <si>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</si>
  <si>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</si>
  <si>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</si>
  <si>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</si>
  <si>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</si>
  <si>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</si>
  <si>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</si>
  <si>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</si>
  <si>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</si>
  <si>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</si>
  <si>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</si>
  <si>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</si>
  <si>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</si>
  <si>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</si>
  <si>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</si>
  <si>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</si>
  <si>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</si>
  <si>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</si>
  <si>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</si>
  <si>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</si>
  <si>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</si>
  <si>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</si>
  <si>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</si>
  <si>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</si>
  <si>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</si>
  <si>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</si>
  <si>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</si>
  <si>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</si>
  <si>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</si>
  <si>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</si>
  <si>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</si>
  <si>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</si>
  <si>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</si>
  <si>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</si>
  <si>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</si>
  <si>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</si>
  <si>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</si>
  <si>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</si>
  <si>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</si>
  <si>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</si>
  <si>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</si>
  <si>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</si>
  <si>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</si>
  <si>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</si>
  <si>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</si>
  <si>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</si>
  <si>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</si>
  <si>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</si>
  <si>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</si>
  <si>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</si>
  <si>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</si>
  <si>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</si>
  <si>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</si>
  <si>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</si>
  <si>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</si>
  <si>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</si>
  <si>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</si>
  <si>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</si>
  <si>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</si>
  <si>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</si>
  <si>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</si>
  <si>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</si>
  <si>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</si>
  <si>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</si>
  <si>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</si>
  <si>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</si>
  <si>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</si>
  <si>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</si>
  <si>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</si>
  <si>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</si>
  <si>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</si>
  <si>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</si>
  <si>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</si>
  <si>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</si>
  <si>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</si>
  <si>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</si>
  <si>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</si>
  <si>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</si>
  <si>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</si>
  <si>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</si>
  <si>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</si>
  <si>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</si>
  <si>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</si>
  <si>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</si>
  <si>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</si>
  <si>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</si>
  <si>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</si>
  <si>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</si>
  <si>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</si>
  <si>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</si>
  <si>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</si>
  <si>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</si>
  <si>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</si>
  <si>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</si>
  <si>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</si>
  <si>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</si>
  <si>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</si>
  <si>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</si>
  <si>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</si>
  <si>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</si>
  <si>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</si>
  <si>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</si>
  <si>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</si>
  <si>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</si>
  <si>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</si>
  <si>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</si>
  <si>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</si>
  <si>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</si>
  <si>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</si>
  <si>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</si>
  <si>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</si>
  <si>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</si>
  <si>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</si>
  <si>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</si>
  <si>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</si>
  <si>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</si>
  <si>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</si>
  <si>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</si>
  <si>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</si>
  <si>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</si>
  <si>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</si>
  <si>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</si>
  <si>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</si>
  <si>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</si>
  <si>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</si>
  <si>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</si>
  <si>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</si>
  <si>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</si>
  <si>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</si>
  <si>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</si>
  <si>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</si>
  <si>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</si>
  <si>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</si>
  <si>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</si>
  <si>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</si>
  <si>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</si>
  <si>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</si>
  <si>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</si>
  <si>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</si>
  <si>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</si>
  <si>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</si>
  <si>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</si>
  <si>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</si>
  <si>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</si>
  <si>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</si>
  <si>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</si>
  <si>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</si>
  <si>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</si>
  <si>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</si>
  <si>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</si>
  <si>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</si>
  <si>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</si>
  <si>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</si>
  <si>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</si>
  <si>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</si>
  <si>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</si>
  <si>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</si>
  <si>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</si>
  <si>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</si>
  <si>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</si>
  <si>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</si>
  <si>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</si>
  <si>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</si>
  <si>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</si>
  <si>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</si>
  <si>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</si>
  <si>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</si>
  <si>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</si>
  <si>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</si>
  <si>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</si>
  <si>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</si>
  <si>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</si>
  <si>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</si>
  <si>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</si>
  <si>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</si>
  <si>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</si>
  <si>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</si>
  <si>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</si>
  <si>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</si>
  <si>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</si>
  <si>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</si>
  <si>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</si>
  <si>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</si>
  <si>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</si>
  <si>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</si>
  <si>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</si>
  <si>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</si>
  <si>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</si>
  <si>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</si>
  <si>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</si>
  <si>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</si>
  <si>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</si>
  <si>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</si>
  <si>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</si>
  <si>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</si>
  <si>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</si>
  <si>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</si>
  <si>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</si>
  <si>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</si>
  <si>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</si>
  <si>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</si>
  <si>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</si>
  <si>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</si>
  <si>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</si>
  <si>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</si>
  <si>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</si>
  <si>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</si>
  <si>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</si>
  <si>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</si>
  <si>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</si>
  <si>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</si>
  <si>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</si>
  <si>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</si>
  <si>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</si>
  <si>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</si>
  <si>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</si>
  <si>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</si>
  <si>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</si>
  <si>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</si>
  <si>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</si>
  <si>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</si>
  <si>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</si>
  <si>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</si>
  <si>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</si>
  <si>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</si>
  <si>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</si>
  <si>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</si>
  <si>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</si>
  <si>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</si>
  <si>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</si>
  <si>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</si>
  <si>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</si>
  <si>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</si>
  <si>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</si>
  <si>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</si>
  <si>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</si>
  <si>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</si>
  <si>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</si>
  <si>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</si>
  <si>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</si>
  <si>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</si>
  <si>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</si>
  <si>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</si>
  <si>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</si>
  <si>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</si>
  <si>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</si>
  <si>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</si>
  <si>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</si>
  <si>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</si>
  <si>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</si>
  <si>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</si>
  <si>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</si>
  <si>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</si>
  <si>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</si>
  <si>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</si>
  <si>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</si>
  <si>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</si>
  <si>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</si>
  <si>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</si>
  <si>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</si>
  <si>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</si>
  <si>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</si>
  <si>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</si>
  <si>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</si>
  <si>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</si>
  <si>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</si>
  <si>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</si>
  <si>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</si>
  <si>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</si>
  <si>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</si>
  <si>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</si>
  <si>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</si>
  <si>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</si>
  <si>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</si>
  <si>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</si>
  <si>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</si>
  <si>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</si>
  <si>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</si>
  <si>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</si>
  <si>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</si>
  <si>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</si>
  <si>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</si>
  <si>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</si>
  <si>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</si>
  <si>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</si>
  <si>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</si>
  <si>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</si>
  <si>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</si>
  <si>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</si>
  <si>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</si>
  <si>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</si>
  <si>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</si>
  <si>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</si>
  <si>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</si>
  <si>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</si>
  <si>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</si>
  <si>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</si>
  <si>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</si>
  <si>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</si>
  <si>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</si>
  <si>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</si>
  <si>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</si>
  <si>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</si>
  <si>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</si>
  <si>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</si>
  <si>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</si>
  <si>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</si>
  <si>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</si>
  <si>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</si>
  <si>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</si>
  <si>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</si>
  <si>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</si>
  <si>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</si>
  <si>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</si>
  <si>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</si>
  <si>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</si>
  <si>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</si>
  <si>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</si>
  <si>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</si>
  <si>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</si>
  <si>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</si>
  <si>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</si>
  <si>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</si>
  <si>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</si>
  <si>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</si>
  <si>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</si>
  <si>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</si>
  <si>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</si>
  <si>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</si>
  <si>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</si>
  <si>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</si>
  <si>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</si>
  <si>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</si>
  <si>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</si>
  <si>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</si>
  <si>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</si>
  <si>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</si>
  <si>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</si>
  <si>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</si>
  <si>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</si>
  <si>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</si>
  <si>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</si>
  <si>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</si>
  <si>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</si>
  <si>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</si>
  <si>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</si>
  <si>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</si>
  <si>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</si>
  <si>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</si>
  <si>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</si>
  <si>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</si>
  <si>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</si>
  <si>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</si>
  <si>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</si>
  <si>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</si>
  <si>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</si>
  <si>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</si>
  <si>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</si>
  <si>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</si>
  <si>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</si>
  <si>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</si>
  <si>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</si>
  <si>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</si>
  <si>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</si>
  <si>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</si>
  <si>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</si>
  <si>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</si>
  <si>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</si>
  <si>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</si>
  <si>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</si>
  <si>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</si>
  <si>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</si>
  <si>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</si>
  <si>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</si>
  <si>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</si>
  <si>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</si>
  <si>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</si>
  <si>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</si>
  <si>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</si>
  <si>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</si>
  <si>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</si>
  <si>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</si>
  <si>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</si>
  <si>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</si>
  <si>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</si>
  <si>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</si>
  <si>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</si>
  <si>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</si>
  <si>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</si>
  <si>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</si>
  <si>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</si>
  <si>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</si>
  <si>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</si>
  <si>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</si>
  <si>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</si>
  <si>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</si>
  <si>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</si>
  <si>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</si>
  <si>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</si>
  <si>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</si>
  <si>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</si>
  <si>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</si>
  <si>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</si>
  <si>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</si>
  <si>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</si>
  <si>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</si>
  <si>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</si>
  <si>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</si>
  <si>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</si>
  <si>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</si>
  <si>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</si>
  <si>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</si>
  <si>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</si>
  <si>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</si>
  <si>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</si>
  <si>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</si>
  <si>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</si>
  <si>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</si>
  <si>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</si>
  <si>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</si>
  <si>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</si>
  <si>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</si>
  <si>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</si>
  <si>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</si>
  <si>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</si>
  <si>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</si>
  <si>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</si>
  <si>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</si>
  <si>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</si>
  <si>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</si>
  <si>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</si>
  <si>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</si>
  <si>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</si>
  <si>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</si>
  <si>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</si>
  <si>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</si>
  <si>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</si>
  <si>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</si>
  <si>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</si>
  <si>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</si>
  <si>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</si>
  <si>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</si>
  <si>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</si>
  <si>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</si>
  <si>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</si>
  <si>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</si>
  <si>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</si>
  <si>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</si>
  <si>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</si>
  <si>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</si>
  <si>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</si>
  <si>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</si>
  <si>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</si>
  <si>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</si>
  <si>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</si>
  <si>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</si>
  <si>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</si>
  <si>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</si>
  <si>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</si>
  <si>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</si>
  <si>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</si>
  <si>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</si>
  <si>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</si>
  <si>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</si>
  <si>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</si>
  <si>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</si>
  <si>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</si>
  <si>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</si>
  <si>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</si>
  <si>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</si>
  <si>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</si>
  <si>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</si>
  <si>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</si>
  <si>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</si>
  <si>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</si>
  <si>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</si>
  <si>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</si>
  <si>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</si>
  <si>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</si>
  <si>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</si>
  <si>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</si>
  <si>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</si>
  <si>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</si>
  <si>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</si>
  <si>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</si>
  <si>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</si>
  <si>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</si>
  <si>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</si>
  <si>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</si>
  <si>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</si>
  <si>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</si>
  <si>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</si>
  <si>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</si>
  <si>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</si>
  <si>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</si>
  <si>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</si>
  <si>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</si>
  <si>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</si>
  <si>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</si>
  <si>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</si>
  <si>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</si>
  <si>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</si>
  <si>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</si>
  <si>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</si>
  <si>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</si>
  <si>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</si>
  <si>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</si>
  <si>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</si>
  <si>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</si>
  <si>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</si>
  <si>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</si>
  <si>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</si>
  <si>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</si>
  <si>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</si>
  <si>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</si>
  <si>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</si>
  <si>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</si>
  <si>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</si>
  <si>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</si>
  <si>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</si>
  <si>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</si>
  <si>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</si>
  <si>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</si>
  <si>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</si>
  <si>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</si>
  <si>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</si>
  <si>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</si>
  <si>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</si>
  <si>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</si>
  <si>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</si>
  <si>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</si>
  <si>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</si>
  <si>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</si>
  <si>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</si>
  <si>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</si>
  <si>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</si>
  <si>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</si>
  <si>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</si>
  <si>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</si>
  <si>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</si>
  <si>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</si>
  <si>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</si>
  <si>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</si>
  <si>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</si>
  <si>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</si>
  <si>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</si>
  <si>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</si>
  <si>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</si>
  <si>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</si>
  <si>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</si>
  <si>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</si>
  <si>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</si>
  <si>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</si>
  <si>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</si>
  <si>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</si>
  <si>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</si>
  <si>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</si>
  <si>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</si>
  <si>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</si>
  <si>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</si>
  <si>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</si>
  <si>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</si>
  <si>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</si>
  <si>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</si>
  <si>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</si>
  <si>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</si>
  <si>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</si>
  <si>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</si>
  <si>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</si>
  <si>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</si>
  <si>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</si>
  <si>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</si>
  <si>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</si>
  <si>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</si>
  <si>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</si>
  <si>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</si>
  <si>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</si>
  <si>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</si>
  <si>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</si>
  <si>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</si>
  <si>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</si>
  <si>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</si>
  <si>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</si>
  <si>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</si>
  <si>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</si>
  <si>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</si>
  <si>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</si>
  <si>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</si>
  <si>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</si>
  <si>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</si>
  <si>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</si>
  <si>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</si>
  <si>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</si>
  <si>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</si>
  <si>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</si>
  <si>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</si>
  <si>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</si>
  <si>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</si>
  <si>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</si>
  <si>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</si>
  <si>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</si>
  <si>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</si>
  <si>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</si>
  <si>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</si>
  <si>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</si>
  <si>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</si>
  <si>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</si>
  <si>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</si>
  <si>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</si>
  <si>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</si>
  <si>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</si>
  <si>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</si>
  <si>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</si>
  <si>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</si>
  <si>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</si>
  <si>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</si>
  <si>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</si>
  <si>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</si>
  <si>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</si>
  <si>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</si>
  <si>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</si>
  <si>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</si>
  <si>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</si>
  <si>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</si>
  <si>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</si>
  <si>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</si>
  <si>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</si>
  <si>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</si>
  <si>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</si>
  <si>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</si>
  <si>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</si>
  <si>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</si>
  <si>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</si>
  <si>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</si>
  <si>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</si>
  <si>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</si>
  <si>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</si>
  <si>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</si>
  <si>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</si>
  <si>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</si>
  <si>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</si>
  <si>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</si>
  <si>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</si>
  <si>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</si>
  <si>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</si>
  <si>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</si>
  <si>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</si>
  <si>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</si>
  <si>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</si>
  <si>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</si>
  <si>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</si>
  <si>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</si>
  <si>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</si>
  <si>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</si>
  <si>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</si>
  <si>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</si>
  <si>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</si>
  <si>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</si>
  <si>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</si>
  <si>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</si>
  <si>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</si>
  <si>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</si>
  <si>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</si>
  <si>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</si>
  <si>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</si>
  <si>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</si>
  <si>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</si>
  <si>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</si>
  <si>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</si>
  <si>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</si>
  <si>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</si>
  <si>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</si>
  <si>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</si>
  <si>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</si>
  <si>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</si>
  <si>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</si>
  <si>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</si>
  <si>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</si>
  <si>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</si>
  <si>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</si>
  <si>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</si>
  <si>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</si>
  <si>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</si>
  <si>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</si>
  <si>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</si>
  <si>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</si>
  <si>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</si>
  <si>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</si>
  <si>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</si>
  <si>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</si>
  <si>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</si>
  <si>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</si>
  <si>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</si>
  <si>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</si>
  <si>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</si>
  <si>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</si>
  <si>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</si>
  <si>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</si>
  <si>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</si>
  <si>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</si>
  <si>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</si>
  <si>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</si>
  <si>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</si>
  <si>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</si>
  <si>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</si>
  <si>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</si>
  <si>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</si>
  <si>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</si>
  <si>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</si>
  <si>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</si>
  <si>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</si>
  <si>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</si>
  <si>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</si>
  <si>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</si>
  <si>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</si>
  <si>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</si>
  <si>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</si>
  <si>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</si>
  <si>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</si>
  <si>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</si>
  <si>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</si>
  <si>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</si>
  <si>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</si>
  <si>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</si>
  <si>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</si>
  <si>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</si>
  <si>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</si>
  <si>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</si>
  <si>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</si>
  <si>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</si>
  <si>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</si>
  <si>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</si>
  <si>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</si>
  <si>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</si>
  <si>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</si>
  <si>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</si>
  <si>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</si>
  <si>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</si>
  <si>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</si>
  <si>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</si>
  <si>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</si>
  <si>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</si>
  <si>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</si>
  <si>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</si>
  <si>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</si>
  <si>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</si>
  <si>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</si>
  <si>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</si>
  <si>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</si>
  <si>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</si>
  <si>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</si>
  <si>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</si>
  <si>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</si>
  <si>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</si>
  <si>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</si>
  <si>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</si>
  <si>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</si>
  <si>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</si>
  <si>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</si>
  <si>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</si>
  <si>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</si>
  <si>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</si>
  <si>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</si>
  <si>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</si>
  <si>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</si>
  <si>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</si>
  <si>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</si>
  <si>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</si>
  <si>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</si>
  <si>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</si>
  <si>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</si>
  <si>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</si>
  <si>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</si>
  <si>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</si>
  <si>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</si>
  <si>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</si>
  <si>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</si>
  <si>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</si>
  <si>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</si>
  <si>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</si>
  <si>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</si>
  <si>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</si>
  <si>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</si>
  <si>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</si>
  <si>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</si>
  <si>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</si>
  <si>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</si>
  <si>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</si>
  <si>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</si>
  <si>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</si>
  <si>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</si>
  <si>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</si>
  <si>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</si>
  <si>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</si>
  <si>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</si>
  <si>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</si>
  <si>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</si>
  <si>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</si>
  <si>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</si>
  <si>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</si>
  <si>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</si>
  <si>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</si>
  <si>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</si>
  <si>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</si>
  <si>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</si>
  <si>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</si>
  <si>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</si>
  <si>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</si>
  <si>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</si>
  <si>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</si>
  <si>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</si>
  <si>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</si>
  <si>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</si>
  <si>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</si>
  <si>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</si>
  <si>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</si>
  <si>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</si>
  <si>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</si>
  <si>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</si>
  <si>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</si>
  <si>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</si>
  <si>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</si>
  <si>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</si>
  <si>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</si>
  <si>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</si>
  <si>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</si>
  <si>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</si>
  <si>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</si>
  <si>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</si>
  <si>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</si>
  <si>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</si>
  <si>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</si>
  <si>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</si>
  <si>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</si>
  <si>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</si>
  <si>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</si>
  <si>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</si>
  <si>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</si>
  <si>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</si>
  <si>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</si>
  <si>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</si>
  <si>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</si>
  <si>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</si>
  <si>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</si>
  <si>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</si>
  <si>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</si>
  <si>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</si>
  <si>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</si>
  <si>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</si>
  <si>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</si>
  <si>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</si>
  <si>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</si>
  <si>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</si>
  <si>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</si>
  <si>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</si>
  <si>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</si>
  <si>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</si>
  <si>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</si>
  <si>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</si>
  <si>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</si>
  <si>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</si>
  <si>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</si>
  <si>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</si>
  <si>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</si>
  <si>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</si>
  <si>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</si>
  <si>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</si>
  <si>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</si>
  <si>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</si>
  <si>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</si>
  <si>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</si>
  <si>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</si>
  <si>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</si>
  <si>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</si>
  <si>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</si>
  <si>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</si>
  <si>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</si>
  <si>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</si>
  <si>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</si>
  <si>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</si>
  <si>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</si>
  <si>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</si>
  <si>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</si>
  <si>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</si>
  <si>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</si>
  <si>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</si>
  <si>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</si>
  <si>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</si>
  <si>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</si>
  <si>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</si>
  <si>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</si>
  <si>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</si>
  <si>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</si>
  <si>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</si>
  <si>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</si>
  <si>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</si>
  <si>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</si>
  <si>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</si>
  <si>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</si>
  <si>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</si>
  <si>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</si>
  <si>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</si>
  <si>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</si>
  <si>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</si>
  <si>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</si>
  <si>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</si>
  <si>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</si>
  <si>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</si>
  <si>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</si>
  <si>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</si>
  <si>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</si>
  <si>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</si>
  <si>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</si>
  <si>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</si>
  <si>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</si>
  <si>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</si>
  <si>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</si>
  <si>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</si>
  <si>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</si>
  <si>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</si>
  <si>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</si>
  <si>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</si>
  <si>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</si>
  <si>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</si>
  <si>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</si>
  <si>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</si>
  <si>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</si>
  <si>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</si>
  <si>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</si>
  <si>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</si>
  <si>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</si>
  <si>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</si>
  <si>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</si>
  <si>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</si>
  <si>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</si>
  <si>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</si>
  <si>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</si>
  <si>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</si>
  <si>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</si>
  <si>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</si>
  <si>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</si>
  <si>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</si>
  <si>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</si>
  <si>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</si>
  <si>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</si>
  <si>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</si>
  <si>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</si>
  <si>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</si>
  <si>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</si>
  <si>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</si>
  <si>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</si>
  <si>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</si>
  <si>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</si>
  <si>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</si>
  <si>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</si>
  <si>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</si>
  <si>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</si>
  <si>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</si>
  <si>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</si>
  <si>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</si>
  <si>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</si>
  <si>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</si>
  <si>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</si>
  <si>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</si>
  <si>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</si>
  <si>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</si>
  <si>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</si>
  <si>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</si>
  <si>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</si>
  <si>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</si>
  <si>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</si>
  <si>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</si>
  <si>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</si>
  <si>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</si>
  <si>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</si>
  <si>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</si>
  <si>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</si>
  <si>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</si>
  <si>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</si>
  <si>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</si>
  <si>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</si>
  <si>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</si>
  <si>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</si>
  <si>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</si>
  <si>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</si>
  <si>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</si>
  <si>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</si>
  <si>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</si>
  <si>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</si>
  <si>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</si>
  <si>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</si>
  <si>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</si>
  <si>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</si>
  <si>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</si>
  <si>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</si>
  <si>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</si>
  <si>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</si>
  <si>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</si>
  <si>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</si>
  <si>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</si>
  <si>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</si>
  <si>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</si>
  <si>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</si>
  <si>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</si>
  <si>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</si>
  <si>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</si>
  <si>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</si>
  <si>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</si>
  <si>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</si>
  <si>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</si>
  <si>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</si>
  <si>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</si>
  <si>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</si>
  <si>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</si>
  <si>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</si>
  <si>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</si>
  <si>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</si>
  <si>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</si>
  <si>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</si>
  <si>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</si>
  <si>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</si>
  <si>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</si>
  <si>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</si>
  <si>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</si>
  <si>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</si>
  <si>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</si>
  <si>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</si>
  <si>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</si>
  <si>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</si>
  <si>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</si>
  <si>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</si>
  <si>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</si>
  <si>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</si>
  <si>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</si>
  <si>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</si>
  <si>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</si>
  <si>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</si>
  <si>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</si>
  <si>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</si>
  <si>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</si>
  <si>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</si>
  <si>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</si>
  <si>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</si>
  <si>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</si>
  <si>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</si>
  <si>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</si>
  <si>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</si>
  <si>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</si>
  <si>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</si>
  <si>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</si>
  <si>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</si>
  <si>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</si>
  <si>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</si>
  <si>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</si>
  <si>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</si>
  <si>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</si>
  <si>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</si>
  <si>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</si>
  <si>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</si>
  <si>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</si>
  <si>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</si>
  <si>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</si>
  <si>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</si>
  <si>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</si>
  <si>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</si>
  <si>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</si>
  <si>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</si>
  <si>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</si>
  <si>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</si>
  <si>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</si>
  <si>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</si>
  <si>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</si>
  <si>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</si>
  <si>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</si>
  <si>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</si>
  <si>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</si>
  <si>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</si>
  <si>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</si>
  <si>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</si>
  <si>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</si>
  <si>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</si>
  <si>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</si>
  <si>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</si>
  <si>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</si>
  <si>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</si>
  <si>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</si>
  <si>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</si>
  <si>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</si>
  <si>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</si>
  <si>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</si>
  <si>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</si>
  <si>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</si>
  <si>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</si>
  <si>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</si>
  <si>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</si>
  <si>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</si>
  <si>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</si>
  <si>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</si>
  <si>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</si>
  <si>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</si>
  <si>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</si>
  <si>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</si>
  <si>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</si>
  <si>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</si>
  <si>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</si>
  <si>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</si>
  <si>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</si>
  <si>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</si>
  <si>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</si>
  <si>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</si>
  <si>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</si>
  <si>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</si>
  <si>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</si>
  <si>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</si>
  <si>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</si>
  <si>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</si>
  <si>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</si>
  <si>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</si>
  <si>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</si>
  <si>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</si>
  <si>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</si>
  <si>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</si>
  <si>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</si>
  <si>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</si>
  <si>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</si>
  <si>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</si>
  <si>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</si>
  <si>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</si>
  <si>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</si>
  <si>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</si>
  <si>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</si>
  <si>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</si>
  <si>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</si>
  <si>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</si>
  <si>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</si>
  <si>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</si>
  <si>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</si>
  <si>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</si>
  <si>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</si>
  <si>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</si>
  <si>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</si>
  <si>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</si>
  <si>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</si>
  <si>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</si>
  <si>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</si>
  <si>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</si>
  <si>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</si>
  <si>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</si>
  <si>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</si>
  <si>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</si>
  <si>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</si>
  <si>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</si>
  <si>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</si>
  <si>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</si>
  <si>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</si>
  <si>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</si>
  <si>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</si>
  <si>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</si>
  <si>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</si>
  <si>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</si>
  <si>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</si>
  <si>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</si>
  <si>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</si>
  <si>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</si>
  <si>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</si>
  <si>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</si>
  <si>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</si>
  <si>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</si>
  <si>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</si>
  <si>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</si>
  <si>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</si>
  <si>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</si>
  <si>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</si>
  <si>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</si>
  <si>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</si>
  <si>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</si>
  <si>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</si>
  <si>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</si>
  <si>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</si>
  <si>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</si>
  <si>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</si>
  <si>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</si>
  <si>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</si>
  <si>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</si>
  <si>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</si>
  <si>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</si>
  <si>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</si>
  <si>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</si>
  <si>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</si>
  <si>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</si>
  <si>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</si>
  <si>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</si>
  <si>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</si>
  <si>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</si>
  <si>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</si>
  <si>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</si>
  <si>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</si>
  <si>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</si>
  <si>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</si>
  <si>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</si>
  <si>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</si>
  <si>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</si>
  <si>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</si>
  <si>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</si>
  <si>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</si>
  <si>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</si>
  <si>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</si>
  <si>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</si>
  <si>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</si>
  <si>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</si>
  <si>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</si>
  <si>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</si>
  <si>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</si>
  <si>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</si>
  <si>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</si>
  <si>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</si>
  <si>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</si>
  <si>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</si>
  <si>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</si>
  <si>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</si>
  <si>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</si>
  <si>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</si>
  <si>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</si>
  <si>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</si>
  <si>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</si>
  <si>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</si>
  <si>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</si>
  <si>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</si>
  <si>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</si>
  <si>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</si>
  <si>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</si>
  <si>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</si>
  <si>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</si>
  <si>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</si>
  <si>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</si>
  <si>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</si>
  <si>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</si>
  <si>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</si>
  <si>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</si>
  <si>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</si>
  <si>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</si>
  <si>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</si>
  <si>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</si>
  <si>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</si>
  <si>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</si>
  <si>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</si>
  <si>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</si>
  <si>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</si>
  <si>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</si>
  <si>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</si>
  <si>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</si>
  <si>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</si>
  <si>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</si>
  <si>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</si>
  <si>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</si>
  <si>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</si>
  <si>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</si>
  <si>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</si>
  <si>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</si>
  <si>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</si>
  <si>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</si>
  <si>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</si>
  <si>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</si>
  <si>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</si>
  <si>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</si>
  <si>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</si>
  <si>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</si>
  <si>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</si>
  <si>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</si>
  <si>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</si>
  <si>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</si>
  <si>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</si>
  <si>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</si>
  <si>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</si>
  <si>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</si>
  <si>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</si>
  <si>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</si>
  <si>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</si>
  <si>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</si>
  <si>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</si>
  <si>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</si>
  <si>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</si>
  <si>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</si>
  <si>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</si>
  <si>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</si>
  <si>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</si>
  <si>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</si>
  <si>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</si>
  <si>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</si>
  <si>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</si>
  <si>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</si>
  <si>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</si>
  <si>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</si>
  <si>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</si>
  <si>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</si>
  <si>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</si>
  <si>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</si>
  <si>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</si>
  <si>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</si>
  <si>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</si>
  <si>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</si>
  <si>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</si>
  <si>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</si>
  <si>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</si>
  <si>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</si>
  <si>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</si>
  <si>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</si>
  <si>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</si>
  <si>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</si>
  <si>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</si>
  <si>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</si>
  <si>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</si>
  <si>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</si>
  <si>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</si>
  <si>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</si>
  <si>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</si>
  <si>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</si>
  <si>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</si>
  <si>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</si>
  <si>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</si>
  <si>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</si>
  <si>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</si>
  <si>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</si>
  <si>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</si>
  <si>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</si>
  <si>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</si>
  <si>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</si>
  <si>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</si>
  <si>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</si>
  <si>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</si>
  <si>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</si>
  <si>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</si>
  <si>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</si>
  <si>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</si>
  <si>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</si>
  <si>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</si>
  <si>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</si>
  <si>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</si>
  <si>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</si>
  <si>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</si>
  <si>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</si>
  <si>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</si>
  <si>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</si>
  <si>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</si>
  <si>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</si>
  <si>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</si>
  <si>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</si>
  <si>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</si>
  <si>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</si>
  <si>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</si>
  <si>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</si>
  <si>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</si>
  <si>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</si>
  <si>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</si>
  <si>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</si>
  <si>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</si>
  <si>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</si>
  <si>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</si>
  <si>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</si>
  <si>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</si>
  <si>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</si>
  <si>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</si>
  <si>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</si>
  <si>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</si>
  <si>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</si>
  <si>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</si>
  <si>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</si>
  <si>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</si>
  <si>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</si>
  <si>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</si>
  <si>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</si>
  <si>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</si>
  <si>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</si>
  <si>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</si>
  <si>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</si>
  <si>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</si>
  <si>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</si>
  <si>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</si>
  <si>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</si>
  <si>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</si>
  <si>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</si>
  <si>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</si>
  <si>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</si>
  <si>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</si>
  <si>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</si>
  <si>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</si>
  <si>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</si>
  <si>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</si>
  <si>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</si>
  <si>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</si>
  <si>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</si>
  <si>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</si>
  <si>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</si>
  <si>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</si>
  <si>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</si>
  <si>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</si>
  <si>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</si>
  <si>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</si>
  <si>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</si>
  <si>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</si>
  <si>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</si>
  <si>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</si>
  <si>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</si>
  <si>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</si>
  <si>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</si>
  <si>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</si>
  <si>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</si>
  <si>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</si>
  <si>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</si>
  <si>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</si>
  <si>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</si>
  <si>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</si>
  <si>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</si>
  <si>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</si>
  <si>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</si>
  <si>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</si>
  <si>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</si>
  <si>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</si>
  <si>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</si>
  <si>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</si>
  <si>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</si>
  <si>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</si>
  <si>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</si>
  <si>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</si>
  <si>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</si>
  <si>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</si>
  <si>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</si>
  <si>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</si>
  <si>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</si>
  <si>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</si>
  <si>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</si>
  <si>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</si>
  <si>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</si>
  <si>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</si>
  <si>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</si>
  <si>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</si>
  <si>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</si>
  <si>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</si>
  <si>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</si>
  <si>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</si>
  <si>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</si>
  <si>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</si>
  <si>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</si>
  <si>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</si>
  <si>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</si>
  <si>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</si>
  <si>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</si>
  <si>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</si>
  <si>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</si>
  <si>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</si>
  <si>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</si>
  <si>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</si>
  <si>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</si>
  <si>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</si>
  <si>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</si>
  <si>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</si>
  <si>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</si>
  <si>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</si>
  <si>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</si>
  <si>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</si>
  <si>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</si>
  <si>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</si>
  <si>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</si>
  <si>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</si>
  <si>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</si>
  <si>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</si>
  <si>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</si>
  <si>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</si>
  <si>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</si>
  <si>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</si>
  <si>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</si>
  <si>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</si>
  <si>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</si>
  <si>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</si>
  <si>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</si>
  <si>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</si>
  <si>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</si>
  <si>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</si>
  <si>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</si>
  <si>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</si>
  <si>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</si>
  <si>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</si>
  <si>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</si>
  <si>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</si>
  <si>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</si>
  <si>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</si>
  <si>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</si>
  <si>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</si>
  <si>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</si>
  <si>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</si>
  <si>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</si>
  <si>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</si>
  <si>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</si>
  <si>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</si>
  <si>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</si>
  <si>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</si>
  <si>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</si>
  <si>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</si>
  <si>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</si>
  <si>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</si>
  <si>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</si>
  <si>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</si>
  <si>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</si>
  <si>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</si>
  <si>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</si>
  <si>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</si>
  <si>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</si>
  <si>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</si>
  <si>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</si>
  <si>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</si>
  <si>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</si>
  <si>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</si>
  <si>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</si>
  <si>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</si>
  <si>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</si>
  <si>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</si>
  <si>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</si>
  <si>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</si>
  <si>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</si>
  <si>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</si>
  <si>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</si>
  <si>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</si>
  <si>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</si>
  <si>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</si>
  <si>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</si>
  <si>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</si>
  <si>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</si>
  <si>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</si>
  <si>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</si>
  <si>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</si>
  <si>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</si>
  <si>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</si>
  <si>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</si>
  <si>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</si>
  <si>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</si>
  <si>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</si>
  <si>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</si>
  <si>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</si>
  <si>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</si>
  <si>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</si>
  <si>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</si>
  <si>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</si>
  <si>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</si>
  <si>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</si>
  <si>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</si>
  <si>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</si>
  <si>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</si>
  <si>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</si>
  <si>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</si>
  <si>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</si>
  <si>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</si>
  <si>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</si>
  <si>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</si>
  <si>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</si>
  <si>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</si>
  <si>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</si>
  <si>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</si>
  <si>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</si>
  <si>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</si>
  <si>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</si>
  <si>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</si>
  <si>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</si>
  <si>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</si>
  <si>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</si>
  <si>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</si>
  <si>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</si>
  <si>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</si>
  <si>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</si>
  <si>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</si>
  <si>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</si>
  <si>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</si>
  <si>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</si>
  <si>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</si>
  <si>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</si>
  <si>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</si>
  <si>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</si>
  <si>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</si>
  <si>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</si>
  <si>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</si>
  <si>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</si>
  <si>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</si>
  <si>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</si>
  <si>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</si>
  <si>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</si>
  <si>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</si>
  <si>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</si>
  <si>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</si>
  <si>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</si>
  <si>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</si>
  <si>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</si>
  <si>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</si>
  <si>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</si>
  <si>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</si>
  <si>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</si>
  <si>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</si>
  <si>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</si>
  <si>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</si>
  <si>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</si>
  <si>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</si>
  <si>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</si>
  <si>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</si>
  <si>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</si>
  <si>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</si>
  <si>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</si>
  <si>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</si>
  <si>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</si>
  <si>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</si>
  <si>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</si>
  <si>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</si>
  <si>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</si>
  <si>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</si>
  <si>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</si>
  <si>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</si>
  <si>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</si>
  <si>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</si>
  <si>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</si>
  <si>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</si>
  <si>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</si>
  <si>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</si>
  <si>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</si>
  <si>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</si>
  <si>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</si>
  <si>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</si>
  <si>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</si>
  <si>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</si>
  <si>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</si>
  <si>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</si>
  <si>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</si>
  <si>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</si>
  <si>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</si>
  <si>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</si>
  <si>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</si>
  <si>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</si>
  <si>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</si>
  <si>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</si>
  <si>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</si>
  <si>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</si>
  <si>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</si>
  <si>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</si>
  <si>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</si>
  <si>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</si>
  <si>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</si>
  <si>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</si>
  <si>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</si>
  <si>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</si>
  <si>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</si>
  <si>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</si>
  <si>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</si>
  <si>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</si>
  <si>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</si>
  <si>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</si>
  <si>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</si>
  <si>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</si>
  <si>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</si>
  <si>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</si>
  <si>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</si>
  <si>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</si>
  <si>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</si>
  <si>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</si>
  <si>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</si>
  <si>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</si>
  <si>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</si>
  <si>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</si>
  <si>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</si>
  <si>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</si>
  <si>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</si>
  <si>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</si>
  <si>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</si>
  <si>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</si>
  <si>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</si>
  <si>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</si>
  <si>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</si>
  <si>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</si>
  <si>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</si>
  <si>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</si>
  <si>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</si>
  <si>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</si>
  <si>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</si>
  <si>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</si>
  <si>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</si>
  <si>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</si>
  <si>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</si>
  <si>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</si>
  <si>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</si>
  <si>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</si>
  <si>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</si>
  <si>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</si>
  <si>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</si>
  <si>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</si>
  <si>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</si>
  <si>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</si>
  <si>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</si>
  <si>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</si>
  <si>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</si>
  <si>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</si>
  <si>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</si>
  <si>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</si>
  <si>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</si>
  <si>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</si>
  <si>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</si>
  <si>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</si>
  <si>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</si>
  <si>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</si>
  <si>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</si>
  <si>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</si>
  <si>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</si>
  <si>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</si>
  <si>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</si>
  <si>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</si>
  <si>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</si>
  <si>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</si>
  <si>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</si>
  <si>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</si>
  <si>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</si>
  <si>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</si>
  <si>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</si>
  <si>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</si>
  <si>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</si>
  <si>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</si>
  <si>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</si>
  <si>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</si>
  <si>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</si>
  <si>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</si>
  <si>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</si>
  <si>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</si>
  <si>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</si>
  <si>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</si>
  <si>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</si>
  <si>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</si>
  <si>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</si>
  <si>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</si>
  <si>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</si>
  <si>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</si>
  <si>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</si>
  <si>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</si>
  <si>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</si>
  <si>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</si>
  <si>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</si>
  <si>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</si>
  <si>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</si>
  <si>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</si>
  <si>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</si>
  <si>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</si>
  <si>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</si>
  <si>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</si>
  <si>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</si>
  <si>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</si>
  <si>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</si>
  <si>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</si>
  <si>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</si>
  <si>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</si>
  <si>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</si>
  <si>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</si>
  <si>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</si>
  <si>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</si>
  <si>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</si>
  <si>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</si>
  <si>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</si>
  <si>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</si>
  <si>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</si>
  <si>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</si>
  <si>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</si>
  <si>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</si>
  <si>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</si>
  <si>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</si>
  <si>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</si>
  <si>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</si>
  <si>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</si>
  <si>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</si>
  <si>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</si>
  <si>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</si>
  <si>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</si>
  <si>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</si>
  <si>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</si>
  <si>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</si>
  <si>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</si>
  <si>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</si>
  <si>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</si>
  <si>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</si>
  <si>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</si>
  <si>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</si>
  <si>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</si>
  <si>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</si>
  <si>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</si>
  <si>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</si>
  <si>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</si>
  <si>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</si>
  <si>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</si>
  <si>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</si>
  <si>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</si>
  <si>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</si>
  <si>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</si>
  <si>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</si>
  <si>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</si>
  <si>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</si>
  <si>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</si>
  <si>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</si>
  <si>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</si>
  <si>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</si>
  <si>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</si>
  <si>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</si>
  <si>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</si>
  <si>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</si>
  <si>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</si>
  <si>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</si>
  <si>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</si>
  <si>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</si>
  <si>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</si>
  <si>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</si>
  <si>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</si>
  <si>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</si>
  <si>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</si>
  <si>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</si>
  <si>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</si>
  <si>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</si>
  <si>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</si>
  <si>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</si>
  <si>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</si>
  <si>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</si>
  <si>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</si>
  <si>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</si>
  <si>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</si>
  <si>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</si>
  <si>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</si>
  <si>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</si>
  <si>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</si>
  <si>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</si>
  <si>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</si>
  <si>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</si>
  <si>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</si>
  <si>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</si>
  <si>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</si>
  <si>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</si>
  <si>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</si>
  <si>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</si>
  <si>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</si>
  <si>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</si>
  <si>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</si>
  <si>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</si>
  <si>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</si>
  <si>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</si>
  <si>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</si>
  <si>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</si>
  <si>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</si>
  <si>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</si>
  <si>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</si>
  <si>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</si>
  <si>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</si>
  <si>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</si>
  <si>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</si>
  <si>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</si>
  <si>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</si>
  <si>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</si>
  <si>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</si>
  <si>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</si>
  <si>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</si>
  <si>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</si>
  <si>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</si>
  <si>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</si>
  <si>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</si>
  <si>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</si>
  <si>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</si>
  <si>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</si>
  <si>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</si>
  <si>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</si>
  <si>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</si>
  <si>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</si>
  <si>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</si>
  <si>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</si>
  <si>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</si>
  <si>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</si>
  <si>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</si>
  <si>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</si>
  <si>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</si>
  <si>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</si>
  <si>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</si>
  <si>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</si>
  <si>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</si>
  <si>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</si>
  <si>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</si>
  <si>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</si>
  <si>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</si>
  <si>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</si>
  <si>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</si>
  <si>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</si>
  <si>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</si>
  <si>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</si>
  <si>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</si>
  <si>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</si>
  <si>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</si>
  <si>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</si>
  <si>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</si>
  <si>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</si>
  <si>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</si>
  <si>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</si>
  <si>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</si>
  <si>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</si>
  <si>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</si>
  <si>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</si>
  <si>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</si>
  <si>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</si>
  <si>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</si>
  <si>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</si>
  <si>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</si>
  <si>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</si>
  <si>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</si>
  <si>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</si>
  <si>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</si>
  <si>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</si>
  <si>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</si>
  <si>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</si>
  <si>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</si>
  <si>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</si>
  <si>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</si>
  <si>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</si>
  <si>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</si>
  <si>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</si>
  <si>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</si>
  <si>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</si>
  <si>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</si>
  <si>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</si>
  <si>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</si>
  <si>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</si>
  <si>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</si>
  <si>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</si>
  <si>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</si>
  <si>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</si>
  <si>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</si>
  <si>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</si>
  <si>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</si>
  <si>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</si>
  <si>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</si>
  <si>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</si>
  <si>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</si>
  <si>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</si>
  <si>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</si>
  <si>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</si>
  <si>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</si>
  <si>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</si>
  <si>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</si>
  <si>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</si>
  <si>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</si>
  <si>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</si>
  <si>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</si>
  <si>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</si>
  <si>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</si>
  <si>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</si>
  <si>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</si>
  <si>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</si>
  <si>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</si>
  <si>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</si>
  <si>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</si>
  <si>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</si>
  <si>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</si>
  <si>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</si>
  <si>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</si>
  <si>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</si>
  <si>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</si>
  <si>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</si>
  <si>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</si>
  <si>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</si>
  <si>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</si>
  <si>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</si>
  <si>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</si>
  <si>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</si>
  <si>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</si>
  <si>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</si>
  <si>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</si>
  <si>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</si>
  <si>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</si>
  <si>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</si>
  <si>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</si>
  <si>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</si>
  <si>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</si>
  <si>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</si>
  <si>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</si>
  <si>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</si>
  <si>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</si>
  <si>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</si>
  <si>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</si>
  <si>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</si>
  <si>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</si>
  <si>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</si>
  <si>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</si>
  <si>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</si>
  <si>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</si>
  <si>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</si>
  <si>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</si>
  <si>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</si>
  <si>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</si>
  <si>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</si>
  <si>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</si>
  <si>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</si>
  <si>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</si>
  <si>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</si>
  <si>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</si>
  <si>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</si>
  <si>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</si>
  <si>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</si>
  <si>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</si>
  <si>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</si>
  <si>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</si>
  <si>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</si>
  <si>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</si>
  <si>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</si>
  <si>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</si>
  <si>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</si>
  <si>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</si>
  <si>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</si>
  <si>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</si>
  <si>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</si>
  <si>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</si>
  <si>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</si>
  <si>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</si>
  <si>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</si>
  <si>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</si>
  <si>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</si>
  <si>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</si>
  <si>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</si>
  <si>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</si>
  <si>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</si>
  <si>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</si>
  <si>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</si>
  <si>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</si>
  <si>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</si>
  <si>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</si>
  <si>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</si>
  <si>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</si>
  <si>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</si>
  <si>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</si>
  <si>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</si>
  <si>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</si>
  <si>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</si>
  <si>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</si>
  <si>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</si>
  <si>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</si>
  <si>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</si>
  <si>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</si>
  <si>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</si>
  <si>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</si>
  <si>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</si>
  <si>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</si>
  <si>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</si>
  <si>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</si>
  <si>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</si>
  <si>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</si>
  <si>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</si>
  <si>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</si>
  <si>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</si>
  <si>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</si>
  <si>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</si>
  <si>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</si>
  <si>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</si>
  <si>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</si>
  <si>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</si>
  <si>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</si>
  <si>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</si>
  <si>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</si>
  <si>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</si>
  <si>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</si>
  <si>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</si>
  <si>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</si>
  <si>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</si>
  <si>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</si>
  <si>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</si>
  <si>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</si>
  <si>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</si>
  <si>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</si>
  <si>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</si>
  <si>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</si>
  <si>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</si>
  <si>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</si>
  <si>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</si>
  <si>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</si>
  <si>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</si>
  <si>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</si>
  <si>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</si>
  <si>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</si>
  <si>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</si>
  <si>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</si>
  <si>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</si>
  <si>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</si>
  <si>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</si>
  <si>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</si>
  <si>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</si>
  <si>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</si>
  <si>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</si>
  <si>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</si>
  <si>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</si>
  <si>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</si>
  <si>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</si>
  <si>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</si>
  <si>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</si>
  <si>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</si>
  <si>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</si>
  <si>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</si>
  <si>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</si>
  <si>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</si>
  <si>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</si>
  <si>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</si>
  <si>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</si>
  <si>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</si>
  <si>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</si>
  <si>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</si>
  <si>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</si>
  <si>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</si>
  <si>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</si>
  <si>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</si>
  <si>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</si>
  <si>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</si>
  <si>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</si>
  <si>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</si>
  <si>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</si>
  <si>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</si>
  <si>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</si>
  <si>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</si>
  <si>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</si>
  <si>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</si>
  <si>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</si>
  <si>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</si>
  <si>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</si>
  <si>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</si>
  <si>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</si>
  <si>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</si>
  <si>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</si>
  <si>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</si>
  <si>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</si>
  <si>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</si>
  <si>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</si>
  <si>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</si>
  <si>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</si>
  <si>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</si>
  <si>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</si>
  <si>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</si>
  <si>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</si>
  <si>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</si>
  <si>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</si>
  <si>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</si>
  <si>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</si>
  <si>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</si>
  <si>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</si>
  <si>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</si>
  <si>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</si>
  <si>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</si>
  <si>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</si>
  <si>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</si>
  <si>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</si>
  <si>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</si>
  <si>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</si>
  <si>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</si>
  <si>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</si>
  <si>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</si>
  <si>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</si>
  <si>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</si>
  <si>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</si>
  <si>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</si>
  <si>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</si>
  <si>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</si>
  <si>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</si>
  <si>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</si>
  <si>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</si>
  <si>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</si>
  <si>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</si>
  <si>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</si>
  <si>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</si>
  <si>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</si>
  <si>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</si>
  <si>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</si>
  <si>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</si>
  <si>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</si>
  <si>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</si>
  <si>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</si>
  <si>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</si>
  <si>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</si>
  <si>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</si>
  <si>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</si>
  <si>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</si>
  <si>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</si>
  <si>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</si>
  <si>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</si>
  <si>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</si>
  <si>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</si>
  <si>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</si>
  <si>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</si>
  <si>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</si>
  <si>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</si>
  <si>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</si>
  <si>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</si>
  <si>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</si>
  <si>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</si>
  <si>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</si>
  <si>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</si>
  <si>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</si>
  <si>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</si>
  <si>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</si>
  <si>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</si>
  <si>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</si>
  <si>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</si>
  <si>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</si>
  <si>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</si>
  <si>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</si>
  <si>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</si>
  <si>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</si>
  <si>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</si>
  <si>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</si>
  <si>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</si>
  <si>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</si>
  <si>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</si>
  <si>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</si>
  <si>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</si>
  <si>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</si>
  <si>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</si>
  <si>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</si>
  <si>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</si>
  <si>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</si>
  <si>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</si>
  <si>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</si>
  <si>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</si>
  <si>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</si>
  <si>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</si>
  <si>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</si>
  <si>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</si>
  <si>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</si>
  <si>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</si>
  <si>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</si>
  <si>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</si>
  <si>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</si>
  <si>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</si>
  <si>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</si>
  <si>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</si>
  <si>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</si>
  <si>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</si>
  <si>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</si>
  <si>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</si>
  <si>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</si>
  <si>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</si>
  <si>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</si>
  <si>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</si>
  <si>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</si>
  <si>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</si>
  <si>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</si>
  <si>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</si>
  <si>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</si>
  <si>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</si>
  <si>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</si>
  <si>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</si>
  <si>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</si>
  <si>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</si>
  <si>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</si>
  <si>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</si>
  <si>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</si>
  <si>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</si>
  <si>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</si>
  <si>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</si>
  <si>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</si>
  <si>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</si>
  <si>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</si>
  <si>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</si>
  <si>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</si>
  <si>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</si>
  <si>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</si>
  <si>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</si>
  <si>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</si>
  <si>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</si>
  <si>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</si>
  <si>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</si>
  <si>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</si>
  <si>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</si>
  <si>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</si>
  <si>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</si>
  <si>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</si>
  <si>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</si>
  <si>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</si>
  <si>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</si>
  <si>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</si>
  <si>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</si>
  <si>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</si>
  <si>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</si>
  <si>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</si>
  <si>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</si>
  <si>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</si>
  <si>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</si>
  <si>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</si>
  <si>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</si>
  <si>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</si>
  <si>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</si>
  <si>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</si>
  <si>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</si>
  <si>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</si>
  <si>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</si>
  <si>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</si>
  <si>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</si>
  <si>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</si>
  <si>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</si>
  <si>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</si>
  <si>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</si>
  <si>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</si>
  <si>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</si>
  <si>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</si>
  <si>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</si>
  <si>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</si>
  <si>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</si>
  <si>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</si>
  <si>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</si>
  <si>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</si>
  <si>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</si>
  <si>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</si>
  <si>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</si>
  <si>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</si>
  <si>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</si>
  <si>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</si>
  <si>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</si>
  <si>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</si>
  <si>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</si>
  <si>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</si>
  <si>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</si>
  <si>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</si>
  <si>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</si>
  <si>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</si>
  <si>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</si>
  <si>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</si>
  <si>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</si>
  <si>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</si>
  <si>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</si>
  <si>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</si>
  <si>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</si>
  <si>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</si>
  <si>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</si>
  <si>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</si>
  <si>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</si>
  <si>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</si>
  <si>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</si>
  <si>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</si>
  <si>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</si>
  <si>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</si>
  <si>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</si>
  <si>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</si>
  <si>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</si>
  <si>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</si>
  <si>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</si>
  <si>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</si>
  <si>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</si>
  <si>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</si>
  <si>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</si>
  <si>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</si>
  <si>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</si>
  <si>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</si>
  <si>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</si>
  <si>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</si>
  <si>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</si>
  <si>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</si>
  <si>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</si>
  <si>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</si>
  <si>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</si>
  <si>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</si>
  <si>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</si>
  <si>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</si>
  <si>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</si>
  <si>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</si>
  <si>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</si>
  <si>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</si>
  <si>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</si>
  <si>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</si>
  <si>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</si>
  <si>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</si>
  <si>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</si>
  <si>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</si>
  <si>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</si>
  <si>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</si>
  <si>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</si>
  <si>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</si>
  <si>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</si>
  <si>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</si>
  <si>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</si>
  <si>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</si>
  <si>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</si>
  <si>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</si>
  <si>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</si>
  <si>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</si>
  <si>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</si>
  <si>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</si>
  <si>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</si>
  <si>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</si>
  <si>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</si>
  <si>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</si>
  <si>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</si>
  <si>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</si>
  <si>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</si>
  <si>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</si>
  <si>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</si>
  <si>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</si>
  <si>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</si>
  <si>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</si>
  <si>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</si>
  <si>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</si>
  <si>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</si>
  <si>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</si>
  <si>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</si>
  <si>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</si>
  <si>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</si>
  <si>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</si>
  <si>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</si>
  <si>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</si>
  <si>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</si>
  <si>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</si>
  <si>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</si>
  <si>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</si>
  <si>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</si>
  <si>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</si>
  <si>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</si>
  <si>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</si>
  <si>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</si>
  <si>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</si>
  <si>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</si>
  <si>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</si>
  <si>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</si>
  <si>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</si>
  <si>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</si>
  <si>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</si>
  <si>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</si>
  <si>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</si>
  <si>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</si>
  <si>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</si>
  <si>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</si>
  <si>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</si>
  <si>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</si>
  <si>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</si>
  <si>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</si>
  <si>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</si>
  <si>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</si>
  <si>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</si>
  <si>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</si>
  <si>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</si>
  <si>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</si>
  <si>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</si>
  <si>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</si>
  <si>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</si>
  <si>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</si>
  <si>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</si>
  <si>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</si>
  <si>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</si>
  <si>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</si>
  <si>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</si>
  <si>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</si>
  <si>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</si>
  <si>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</si>
  <si>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</si>
  <si>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</si>
  <si>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</si>
  <si>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</si>
  <si>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</si>
  <si>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</si>
  <si>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</si>
  <si>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</si>
  <si>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</si>
  <si>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</si>
  <si>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</si>
  <si>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</si>
  <si>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</si>
  <si>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</si>
  <si>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</si>
  <si>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</si>
  <si>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</si>
  <si>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</si>
  <si>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</si>
  <si>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</si>
  <si>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</si>
  <si>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</si>
  <si>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</si>
  <si>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</si>
  <si>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</si>
  <si>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</si>
  <si>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</si>
  <si>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</si>
  <si>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</si>
  <si>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</si>
  <si>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</si>
  <si>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</si>
  <si>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</si>
  <si>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</si>
  <si>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</si>
  <si>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</si>
  <si>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</si>
  <si>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</si>
  <si>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</si>
  <si>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</si>
  <si>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</si>
  <si>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</si>
  <si>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</si>
  <si>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</si>
  <si>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</si>
  <si>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</si>
  <si>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</si>
  <si>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</si>
  <si>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</si>
  <si>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</si>
  <si>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</si>
  <si>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</si>
  <si>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</si>
  <si>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</si>
  <si>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</si>
  <si>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</si>
  <si>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</si>
  <si>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</si>
  <si>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</si>
  <si>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</si>
  <si>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</si>
  <si>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</si>
  <si>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</si>
  <si>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</si>
  <si>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</si>
  <si>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</si>
  <si>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</si>
  <si>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</si>
  <si>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</si>
  <si>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</si>
  <si>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</si>
  <si>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</si>
  <si>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</si>
  <si>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</si>
  <si>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</si>
  <si>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</si>
  <si>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</si>
  <si>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</si>
  <si>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</si>
  <si>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</si>
  <si>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</si>
  <si>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</si>
  <si>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</si>
  <si>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</si>
  <si>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</si>
  <si>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</si>
  <si>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</si>
  <si>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</si>
  <si>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</si>
  <si>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</si>
  <si>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</si>
  <si>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</si>
  <si>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</si>
  <si>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</si>
  <si>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</si>
  <si>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</si>
  <si>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</si>
  <si>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</si>
  <si>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</si>
  <si>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</si>
  <si>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</si>
  <si>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</si>
  <si>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</si>
  <si>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</si>
  <si>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</si>
  <si>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</si>
  <si>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</si>
  <si>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</si>
  <si>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</si>
  <si>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</si>
  <si>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</si>
  <si>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</si>
  <si>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</si>
  <si>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</si>
  <si>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</si>
  <si>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</si>
  <si>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</si>
  <si>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</si>
  <si>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</si>
  <si>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</si>
  <si>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</si>
  <si>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</si>
  <si>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</si>
  <si>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</si>
  <si>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</si>
  <si>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</si>
  <si>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</si>
  <si>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</si>
  <si>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</si>
  <si>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</si>
  <si>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</si>
  <si>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</si>
  <si>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</si>
  <si>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</si>
  <si>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</si>
  <si>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</si>
  <si>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</si>
  <si>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</si>
  <si>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</si>
  <si>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</si>
  <si>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</si>
  <si>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</si>
  <si>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</si>
  <si>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</si>
  <si>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</si>
  <si>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</si>
  <si>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</si>
  <si>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</si>
  <si>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</si>
  <si>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</si>
  <si>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</si>
  <si>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</si>
  <si>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</si>
  <si>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</si>
  <si>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</si>
  <si>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</si>
  <si>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</si>
  <si>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</si>
  <si>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</si>
  <si>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</si>
  <si>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</si>
  <si>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</si>
  <si>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</si>
  <si>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</si>
  <si>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</si>
  <si>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</si>
  <si>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</si>
  <si>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</si>
  <si>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</si>
  <si>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</si>
  <si>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</si>
  <si>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</si>
  <si>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</si>
  <si>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</si>
  <si>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</si>
  <si>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</si>
  <si>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</si>
  <si>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</si>
  <si>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</si>
  <si>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</si>
  <si>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</si>
  <si>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</si>
  <si>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</si>
  <si>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</si>
  <si>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</si>
  <si>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</si>
  <si>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</si>
  <si>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</si>
  <si>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</si>
  <si>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</si>
  <si>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</si>
  <si>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</si>
  <si>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</si>
  <si>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</si>
  <si>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</si>
  <si>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</si>
  <si>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</si>
  <si>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</si>
  <si>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</si>
  <si>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</si>
  <si>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</si>
  <si>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</si>
  <si>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</si>
  <si>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</si>
  <si>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</si>
  <si>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</si>
  <si>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</si>
  <si>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</si>
  <si>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</si>
  <si>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</si>
  <si>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</si>
  <si>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</si>
  <si>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</si>
  <si>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</si>
  <si>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</si>
  <si>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</si>
  <si>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</si>
  <si>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</si>
  <si>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</si>
  <si>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</si>
  <si>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</si>
  <si>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</si>
  <si>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</si>
  <si>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</si>
  <si>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</si>
  <si>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</si>
  <si>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</si>
  <si>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</si>
  <si>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</si>
  <si>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</si>
  <si>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</si>
  <si>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</si>
  <si>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</si>
  <si>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</si>
  <si>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</si>
  <si>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</si>
  <si>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</si>
  <si>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</si>
  <si>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</si>
  <si>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</si>
  <si>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</si>
  <si>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</si>
  <si>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</si>
  <si>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</si>
  <si>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</si>
  <si>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</si>
  <si>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</si>
  <si>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</si>
  <si>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</si>
  <si>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</si>
  <si>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</si>
  <si>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</si>
  <si>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</si>
  <si>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</si>
  <si>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</si>
  <si>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</si>
  <si>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</si>
  <si>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</si>
  <si>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</si>
  <si>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</si>
  <si>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</si>
  <si>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</si>
  <si>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</si>
  <si>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</si>
  <si>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</si>
  <si>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</si>
  <si>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</si>
  <si>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</si>
  <si>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</si>
  <si>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</si>
  <si>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</si>
  <si>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</si>
  <si>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</si>
  <si>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</si>
  <si>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</si>
  <si>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</si>
  <si>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</si>
  <si>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</si>
  <si>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</si>
  <si>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</si>
  <si>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</si>
  <si>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</si>
  <si>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</si>
  <si>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</si>
  <si>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</si>
  <si>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</si>
  <si>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</si>
  <si>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</si>
  <si>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</si>
  <si>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</si>
  <si>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</si>
  <si>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</si>
  <si>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</si>
  <si>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</si>
  <si>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</si>
  <si>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</si>
  <si>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</si>
  <si>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</si>
  <si>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</si>
  <si>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</si>
  <si>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</si>
  <si>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</si>
  <si>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</si>
  <si>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</si>
  <si>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</si>
  <si>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</si>
  <si>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</si>
  <si>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</si>
  <si>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</si>
  <si>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</si>
  <si>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</si>
  <si>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</si>
  <si>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</si>
  <si>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</si>
  <si>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</si>
  <si>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</si>
  <si>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</si>
  <si>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</si>
  <si>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</si>
  <si>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</si>
  <si>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</si>
  <si>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</si>
  <si>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</si>
  <si>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</si>
  <si>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</si>
  <si>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</si>
  <si>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</si>
  <si>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</si>
  <si>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</si>
  <si>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</si>
  <si>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</si>
  <si>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</si>
  <si>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</si>
  <si>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</si>
  <si>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</si>
  <si>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</si>
  <si>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</si>
  <si>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</si>
  <si>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</si>
  <si>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</si>
  <si>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</si>
  <si>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</si>
  <si>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</si>
  <si>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</si>
  <si>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</si>
  <si>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</si>
  <si>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</si>
  <si>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</si>
  <si>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</si>
  <si>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</si>
  <si>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</si>
  <si>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</si>
  <si>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</si>
  <si>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</si>
  <si>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</si>
  <si>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</si>
  <si>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</si>
  <si>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</si>
  <si>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</si>
  <si>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</si>
  <si>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</si>
  <si>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</si>
  <si>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</si>
  <si>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</si>
  <si>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</si>
  <si>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</si>
  <si>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</si>
  <si>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</si>
  <si>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</si>
  <si>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</si>
  <si>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</si>
  <si>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</si>
  <si>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</si>
  <si>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</si>
  <si>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</si>
  <si>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</si>
  <si>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</si>
  <si>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</si>
  <si>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</si>
  <si>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</si>
  <si>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</si>
  <si>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</si>
  <si>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</si>
  <si>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</si>
  <si>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</si>
  <si>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</si>
  <si>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</si>
  <si>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</si>
  <si>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</si>
  <si>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</si>
  <si>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</si>
  <si>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</si>
  <si>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</si>
  <si>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</si>
  <si>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</si>
  <si>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</si>
  <si>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</si>
  <si>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</si>
  <si>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</si>
  <si>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</si>
  <si>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</si>
  <si>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</si>
  <si>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</si>
  <si>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</si>
  <si>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</si>
  <si>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</si>
  <si>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</si>
  <si>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</si>
  <si>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</si>
  <si>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</si>
  <si>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</si>
  <si>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</si>
  <si>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</si>
  <si>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</si>
  <si>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</si>
  <si>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</si>
  <si>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</si>
  <si>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</si>
  <si>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</si>
  <si>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</si>
  <si>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</si>
  <si>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</si>
  <si>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</si>
  <si>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</si>
  <si>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</si>
  <si>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</si>
  <si>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</si>
  <si>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</si>
  <si>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</si>
  <si>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</si>
  <si>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</si>
  <si>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</si>
  <si>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</si>
  <si>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</si>
  <si>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</si>
  <si>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</si>
  <si>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</si>
  <si>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</si>
  <si>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</si>
  <si>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</si>
  <si>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</si>
  <si>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</si>
  <si>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</si>
  <si>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</si>
  <si>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</si>
  <si>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</si>
  <si>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</si>
  <si>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</si>
  <si>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</si>
  <si>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</si>
  <si>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</si>
  <si>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</si>
  <si>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</si>
  <si>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</si>
  <si>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</si>
  <si>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</si>
  <si>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</si>
  <si>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</si>
  <si>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</si>
  <si>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</si>
  <si>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</si>
  <si>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</si>
  <si>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</si>
  <si>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</si>
  <si>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</si>
  <si>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</si>
  <si>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</si>
  <si>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</si>
  <si>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</si>
  <si>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</si>
  <si>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</si>
  <si>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</si>
  <si>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</si>
  <si>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</si>
  <si>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</si>
  <si>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</si>
  <si>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</si>
  <si>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</si>
  <si>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</si>
  <si>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</si>
  <si>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</si>
  <si>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</si>
  <si>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</si>
  <si>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</si>
  <si>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</si>
  <si>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</si>
  <si>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</si>
  <si>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</si>
  <si>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</si>
  <si>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</si>
  <si>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</si>
  <si>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</si>
  <si>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</si>
  <si>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</si>
  <si>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</si>
  <si>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</si>
  <si>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</si>
  <si>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</si>
  <si>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</si>
  <si>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</si>
  <si>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</si>
  <si>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</si>
  <si>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</si>
  <si>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</si>
  <si>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</si>
  <si>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</si>
  <si>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</si>
  <si>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</si>
  <si>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</si>
  <si>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</si>
  <si>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</si>
  <si>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</si>
  <si>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</si>
  <si>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</si>
  <si>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</si>
  <si>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</si>
  <si>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</si>
  <si>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</si>
  <si>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</si>
  <si>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</si>
  <si>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</si>
  <si>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</si>
  <si>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</si>
  <si>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</si>
  <si>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</si>
  <si>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</si>
  <si>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</si>
  <si>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</si>
  <si>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</si>
  <si>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</si>
  <si>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</si>
  <si>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</si>
  <si>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</si>
  <si>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</si>
  <si>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</si>
  <si>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</si>
  <si>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</si>
  <si>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</si>
  <si>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</si>
  <si>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</si>
  <si>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</si>
  <si>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</si>
  <si>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</si>
  <si>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</si>
  <si>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</si>
  <si>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</si>
  <si>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</si>
  <si>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</si>
  <si>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</si>
  <si>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</si>
  <si>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</si>
  <si>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</si>
  <si>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</si>
  <si>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</si>
  <si>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</si>
  <si>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</si>
  <si>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</si>
  <si>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</si>
  <si>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</si>
  <si>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</si>
  <si>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</si>
  <si>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</si>
  <si>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</si>
  <si>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</si>
  <si>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</si>
  <si>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</si>
  <si>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</si>
  <si>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</si>
  <si>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</si>
  <si>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</si>
  <si>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</si>
  <si>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</si>
  <si>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</si>
  <si>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</si>
  <si>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</si>
  <si>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</si>
  <si>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</si>
  <si>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</si>
  <si>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</si>
  <si>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</si>
  <si>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</si>
  <si>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</si>
  <si>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</si>
  <si>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</si>
  <si>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</si>
  <si>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</si>
  <si>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</si>
  <si>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</si>
  <si>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</si>
  <si>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</si>
  <si>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</si>
  <si>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</si>
  <si>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</si>
  <si>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</si>
  <si>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</si>
  <si>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</si>
  <si>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</si>
  <si>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</si>
  <si>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</si>
  <si>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</si>
  <si>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</si>
  <si>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</si>
  <si>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</si>
  <si>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</si>
  <si>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</si>
  <si>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</si>
  <si>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</si>
  <si>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</si>
  <si>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</si>
  <si>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</si>
  <si>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</si>
  <si>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</si>
  <si>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</si>
  <si>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</si>
  <si>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</si>
  <si>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</si>
  <si>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</si>
  <si>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</si>
  <si>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</si>
  <si>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</si>
  <si>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</si>
  <si>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</si>
  <si>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</si>
  <si>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</si>
  <si>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</si>
  <si>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</si>
  <si>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</si>
  <si>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</si>
  <si>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</si>
  <si>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</si>
  <si>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</si>
  <si>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</si>
  <si>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</si>
  <si>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</si>
  <si>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</si>
  <si>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</si>
  <si>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</si>
  <si>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</si>
  <si>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</si>
  <si>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</si>
  <si>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</si>
  <si>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</si>
  <si>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</si>
  <si>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</si>
  <si>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</si>
  <si>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</si>
  <si>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</si>
  <si>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</si>
  <si>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</si>
  <si>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</si>
  <si>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</si>
  <si>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</si>
  <si>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</si>
  <si>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</si>
  <si>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</si>
  <si>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</si>
  <si>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</si>
  <si>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</si>
  <si>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</si>
  <si>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</si>
  <si>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</si>
  <si>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</si>
  <si>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</si>
  <si>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</si>
  <si>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</si>
  <si>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</si>
  <si>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</si>
  <si>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</si>
  <si>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</si>
  <si>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</si>
  <si>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</si>
  <si>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</si>
  <si>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</si>
  <si>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</si>
  <si>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</si>
  <si>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</si>
  <si>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</si>
  <si>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</si>
  <si>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</si>
  <si>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</si>
  <si>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</si>
  <si>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</si>
  <si>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</si>
  <si>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</si>
  <si>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</si>
  <si>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</si>
  <si>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</si>
  <si>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</si>
  <si>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</si>
  <si>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</si>
  <si>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</si>
  <si>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</si>
  <si>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</si>
  <si>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</si>
  <si>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</si>
  <si>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</si>
  <si>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</si>
  <si>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</si>
  <si>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</si>
  <si>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</si>
  <si>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</si>
  <si>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</si>
  <si>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</si>
  <si>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</si>
  <si>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</si>
  <si>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</si>
  <si>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</si>
  <si>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</si>
  <si>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</si>
  <si>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</si>
  <si>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</si>
  <si>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</si>
  <si>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</si>
  <si>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</si>
  <si>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</si>
  <si>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</si>
  <si>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</si>
  <si>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</si>
  <si>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</si>
  <si>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</si>
  <si>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</si>
  <si>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</si>
  <si>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</si>
  <si>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</si>
  <si>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</si>
  <si>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</si>
  <si>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</si>
  <si>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</si>
  <si>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</si>
  <si>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</si>
  <si>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</si>
  <si>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</si>
  <si>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</si>
  <si>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</si>
  <si>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</si>
  <si>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</si>
  <si>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</si>
  <si>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</si>
  <si>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</si>
  <si>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</si>
  <si>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</si>
  <si>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</si>
  <si>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</si>
  <si>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</si>
  <si>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</si>
  <si>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</si>
  <si>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</si>
  <si>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</si>
  <si>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</si>
  <si>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</si>
  <si>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</si>
  <si>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</si>
  <si>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</si>
  <si>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</si>
  <si>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</si>
  <si>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</si>
  <si>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</si>
  <si>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</si>
  <si>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</si>
  <si>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</si>
  <si>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</si>
  <si>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</si>
  <si>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</si>
  <si>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</si>
  <si>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</si>
  <si>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</si>
  <si>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</si>
  <si>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</si>
  <si>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</si>
  <si>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</si>
  <si>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</si>
  <si>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</si>
  <si>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</si>
  <si>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</si>
  <si>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</si>
  <si>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</si>
  <si>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</si>
  <si>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</si>
  <si>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</si>
  <si>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</si>
  <si>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</si>
  <si>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</si>
  <si>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</si>
  <si>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</si>
  <si>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</si>
  <si>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</si>
  <si>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</si>
  <si>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</si>
  <si>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</si>
  <si>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</si>
  <si>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</si>
  <si>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</si>
  <si>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</si>
  <si>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</si>
  <si>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</si>
  <si>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</si>
  <si>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</si>
  <si>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</si>
  <si>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</si>
  <si>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</si>
  <si>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</si>
  <si>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</si>
  <si>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</si>
  <si>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</si>
  <si>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</si>
  <si>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</si>
  <si>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</si>
  <si>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</si>
  <si>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</si>
  <si>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</si>
  <si>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</si>
  <si>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</si>
  <si>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</si>
  <si>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</si>
  <si>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</si>
  <si>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</si>
  <si>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</si>
  <si>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</si>
  <si>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</si>
  <si>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</si>
  <si>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</si>
  <si>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</si>
  <si>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</si>
  <si>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</si>
  <si>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</si>
  <si>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</si>
  <si>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</si>
  <si>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</si>
  <si>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</si>
  <si>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</si>
  <si>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</si>
  <si>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</si>
  <si>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</si>
  <si>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</si>
  <si>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</si>
  <si>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</si>
  <si>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</si>
  <si>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</si>
  <si>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</si>
  <si>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</si>
  <si>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</si>
  <si>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</si>
  <si>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</si>
  <si>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</si>
  <si>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</si>
  <si>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</si>
  <si>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</si>
  <si>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</si>
  <si>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</si>
  <si>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</si>
  <si>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</si>
  <si>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</si>
  <si>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</si>
  <si>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</si>
  <si>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</si>
  <si>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</si>
  <si>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</si>
  <si>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</si>
  <si>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</si>
  <si>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</si>
  <si>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</si>
  <si>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</si>
  <si>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</si>
  <si>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</si>
  <si>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</si>
  <si>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</si>
  <si>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</si>
  <si>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</si>
  <si>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</si>
  <si>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</si>
  <si>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</si>
  <si>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</si>
  <si>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</si>
  <si>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</si>
  <si>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</si>
  <si>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</si>
  <si>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</si>
  <si>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</si>
  <si>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</si>
  <si>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</si>
  <si>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</si>
  <si>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</si>
  <si>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</si>
  <si>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</si>
  <si>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</si>
  <si>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</si>
  <si>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</si>
  <si>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</si>
  <si>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</si>
  <si>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</si>
  <si>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</si>
  <si>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</si>
  <si>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</si>
  <si>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</si>
  <si>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</si>
  <si>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</si>
  <si>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</si>
  <si>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</si>
  <si>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</si>
  <si>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</si>
  <si>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</si>
  <si>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</si>
  <si>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</si>
  <si>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</si>
  <si>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</si>
  <si>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</si>
  <si>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</si>
  <si>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</si>
  <si>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</si>
  <si>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</si>
  <si>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</si>
  <si>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</si>
  <si>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</si>
  <si>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</si>
  <si>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</si>
  <si>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</si>
  <si>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</si>
  <si>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</si>
  <si>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</si>
  <si>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</si>
  <si>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</si>
  <si>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</si>
  <si>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</si>
  <si>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</si>
  <si>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</si>
  <si>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</si>
  <si>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</si>
  <si>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</si>
  <si>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</si>
  <si>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</si>
  <si>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</si>
  <si>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</si>
  <si>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</si>
  <si>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</si>
  <si>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</si>
  <si>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</si>
  <si>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</si>
  <si>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</si>
  <si>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</si>
  <si>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</si>
  <si>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</si>
  <si>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</si>
  <si>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</si>
  <si>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</si>
  <si>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</si>
  <si>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</si>
  <si>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</si>
  <si>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</si>
  <si>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</si>
  <si>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</si>
  <si>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</si>
  <si>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</si>
  <si>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</si>
  <si>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</si>
  <si>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</si>
  <si>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</si>
  <si>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</si>
  <si>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</si>
  <si>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</si>
  <si>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</si>
  <si>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</si>
  <si>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</si>
  <si>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</si>
  <si>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</si>
  <si>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</si>
  <si>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</si>
  <si>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</si>
  <si>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</si>
  <si>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</si>
  <si>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</si>
  <si>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</si>
  <si>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</si>
  <si>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</si>
  <si>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</si>
  <si>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</si>
  <si>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</si>
  <si>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</si>
  <si>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</si>
  <si>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</si>
  <si>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</si>
  <si>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</si>
  <si>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</si>
  <si>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</si>
  <si>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</si>
  <si>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</si>
  <si>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</si>
  <si>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</si>
  <si>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</si>
  <si>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</si>
  <si>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</si>
  <si>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</si>
  <si>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</si>
  <si>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</si>
  <si>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</si>
  <si>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</si>
  <si>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</si>
  <si>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</si>
  <si>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</si>
  <si>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</si>
  <si>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</si>
  <si>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</si>
  <si>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</si>
  <si>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</si>
  <si>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</si>
  <si>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</si>
  <si>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</si>
  <si>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</si>
  <si>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</si>
  <si>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</si>
  <si>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</si>
  <si>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</si>
  <si>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</si>
  <si>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</si>
  <si>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</si>
  <si>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</si>
  <si>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</si>
  <si>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</si>
  <si>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</si>
  <si>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</si>
  <si>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</si>
  <si>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</si>
  <si>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</si>
  <si>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</si>
  <si>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</si>
  <si>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</si>
  <si>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</si>
  <si>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</si>
  <si>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</si>
  <si>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</si>
  <si>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</si>
  <si>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</si>
  <si>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</si>
  <si>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</si>
  <si>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</si>
  <si>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</si>
  <si>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</si>
  <si>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</si>
  <si>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</si>
  <si>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</si>
  <si>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</si>
  <si>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</si>
  <si>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</si>
  <si>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</si>
  <si>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</si>
  <si>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</si>
  <si>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</si>
  <si>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</si>
  <si>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</si>
  <si>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</si>
  <si>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</si>
  <si>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</si>
  <si>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</si>
  <si>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</si>
  <si>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</si>
  <si>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</si>
  <si>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</si>
  <si>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</si>
  <si>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</si>
  <si>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</si>
  <si>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</si>
  <si>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</si>
  <si>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</si>
  <si>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</si>
  <si>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</si>
  <si>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</si>
  <si>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</si>
  <si>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</si>
  <si>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</si>
  <si>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</si>
  <si>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</si>
  <si>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</si>
  <si>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</si>
  <si>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</si>
  <si>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</si>
  <si>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</si>
  <si>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</si>
  <si>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</si>
  <si>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</si>
  <si>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</si>
  <si>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</si>
  <si>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</si>
  <si>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</si>
  <si>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</si>
  <si>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</si>
  <si>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</si>
  <si>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</si>
  <si>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</si>
  <si>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</si>
  <si>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</si>
  <si>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</si>
  <si>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</si>
  <si>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</si>
  <si>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</si>
  <si>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</si>
  <si>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</si>
  <si>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</si>
  <si>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</si>
  <si>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</si>
  <si>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</si>
  <si>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</si>
  <si>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</si>
  <si>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</si>
  <si>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</si>
  <si>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</si>
  <si>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</si>
  <si>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</si>
  <si>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</si>
  <si>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</si>
  <si>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</si>
  <si>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</si>
  <si>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</si>
  <si>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</si>
  <si>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</si>
  <si>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</si>
  <si>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</si>
  <si>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</si>
  <si>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</si>
  <si>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</si>
  <si>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</si>
  <si>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</si>
  <si>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</si>
  <si>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</si>
  <si>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</si>
  <si>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</si>
  <si>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</si>
  <si>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</si>
  <si>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</si>
  <si>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</si>
  <si>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</si>
  <si>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</si>
  <si>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</si>
  <si>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</si>
  <si>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</si>
  <si>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</si>
  <si>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</si>
  <si>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</si>
  <si>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</si>
  <si>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</si>
  <si>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</si>
  <si>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</si>
  <si>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</si>
  <si>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</si>
  <si>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</si>
  <si>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</si>
  <si>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</si>
  <si>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</si>
  <si>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</si>
  <si>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</si>
  <si>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</si>
  <si>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</si>
  <si>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</si>
  <si>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</si>
  <si>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</si>
  <si>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</si>
  <si>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</si>
  <si>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</si>
  <si>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</si>
  <si>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</si>
  <si>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</si>
  <si>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</si>
  <si>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</si>
  <si>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</si>
  <si>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</si>
  <si>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</si>
  <si>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</si>
  <si>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</si>
  <si>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</si>
  <si>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</si>
  <si>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</si>
  <si>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</si>
  <si>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</si>
  <si>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</si>
  <si>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</si>
  <si>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</si>
  <si>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</si>
  <si>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</si>
  <si>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</si>
  <si>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</si>
  <si>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</si>
  <si>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</si>
  <si>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</si>
  <si>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</si>
  <si>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</si>
  <si>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</si>
  <si>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</si>
  <si>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</si>
  <si>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</si>
  <si>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</si>
  <si>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</si>
  <si>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</si>
  <si>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</si>
  <si>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</si>
  <si>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</si>
  <si>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</si>
  <si>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</si>
  <si>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</si>
  <si>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</si>
  <si>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</si>
  <si>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</si>
  <si>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</si>
  <si>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</si>
  <si>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</si>
  <si>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</si>
  <si>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</si>
  <si>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</si>
  <si>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</si>
  <si>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</si>
  <si>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</si>
  <si>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</si>
  <si>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</si>
  <si>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</si>
  <si>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</si>
  <si>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</si>
  <si>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</si>
  <si>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</si>
  <si>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</si>
  <si>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</si>
  <si>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</si>
  <si>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</si>
  <si>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</si>
  <si>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</si>
  <si>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</si>
  <si>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</si>
  <si>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</si>
  <si>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</si>
  <si>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</si>
  <si>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</si>
  <si>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</si>
  <si>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</si>
  <si>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</si>
  <si>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</si>
  <si>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</si>
  <si>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</si>
  <si>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</si>
  <si>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</si>
  <si>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</si>
  <si>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</si>
  <si>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</si>
  <si>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</si>
  <si>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</si>
  <si>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</si>
  <si>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</si>
  <si>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</si>
  <si>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</si>
  <si>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</si>
  <si>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</si>
  <si>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</si>
  <si>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</si>
  <si>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</si>
  <si>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</si>
  <si>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</si>
  <si>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</si>
  <si>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</si>
  <si>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</si>
  <si>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</si>
  <si>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</si>
  <si>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</si>
  <si>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</si>
  <si>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</si>
  <si>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</si>
  <si>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</si>
  <si>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</si>
  <si>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</si>
  <si>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</si>
  <si>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</si>
  <si>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</si>
  <si>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</si>
  <si>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</si>
  <si>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</si>
  <si>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</si>
  <si>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</si>
  <si>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</si>
  <si>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</si>
  <si>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</si>
  <si>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</si>
  <si>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</si>
  <si>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</si>
  <si>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</si>
  <si>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</si>
  <si>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</si>
  <si>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</si>
  <si>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</si>
  <si>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</si>
  <si>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</si>
  <si>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</si>
  <si>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</si>
  <si>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</si>
  <si>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</si>
  <si>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</si>
  <si>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</si>
  <si>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</si>
  <si>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</si>
  <si>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</si>
  <si>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</si>
  <si>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</si>
  <si>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</si>
  <si>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</si>
  <si>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</si>
  <si>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</si>
  <si>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</si>
  <si>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</si>
  <si>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</si>
  <si>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</si>
  <si>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</si>
  <si>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</si>
  <si>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</si>
  <si>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</si>
  <si>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</si>
  <si>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</si>
  <si>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</si>
  <si>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</si>
  <si>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</si>
  <si>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</si>
  <si>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</si>
  <si>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</si>
  <si>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</si>
  <si>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</si>
  <si>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</si>
  <si>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</si>
  <si>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</si>
  <si>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</si>
  <si>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</si>
  <si>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</si>
  <si>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</si>
  <si>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</si>
  <si>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</si>
  <si>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</si>
  <si>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</si>
  <si>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</si>
  <si>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</si>
  <si>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</si>
  <si>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</si>
  <si>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</si>
  <si>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</si>
  <si>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</si>
  <si>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</si>
  <si>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</si>
  <si>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</si>
  <si>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</si>
  <si>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</si>
  <si>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</si>
  <si>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</si>
  <si>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</si>
  <si>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</si>
  <si>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</si>
  <si>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</si>
  <si>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</si>
  <si>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</si>
  <si>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</si>
  <si>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</si>
  <si>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</si>
  <si>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</si>
  <si>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</si>
  <si>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</si>
  <si>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</si>
  <si>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</si>
  <si>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</si>
  <si>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</si>
  <si>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</si>
  <si>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</si>
  <si>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</si>
  <si>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</si>
  <si>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</si>
  <si>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</si>
  <si>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</si>
  <si>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</si>
  <si>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</si>
  <si>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</si>
  <si>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</si>
  <si>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</si>
  <si>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</si>
  <si>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</si>
  <si>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</si>
  <si>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</si>
  <si>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</si>
  <si>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</si>
  <si>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</si>
  <si>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</si>
  <si>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</si>
  <si>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</si>
  <si>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</si>
  <si>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</si>
  <si>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</si>
  <si>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</si>
  <si>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</si>
  <si>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</si>
  <si>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</si>
  <si>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</si>
  <si>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</si>
  <si>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</si>
  <si>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</si>
  <si>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</si>
  <si>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</si>
  <si>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</si>
  <si>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</si>
  <si>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</si>
  <si>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</si>
  <si>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</si>
  <si>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</si>
  <si>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</si>
  <si>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</si>
  <si>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</si>
  <si>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</si>
  <si>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</si>
  <si>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</si>
  <si>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</si>
  <si>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</si>
  <si>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</si>
  <si>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</si>
  <si>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</si>
  <si>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</si>
  <si>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</si>
  <si>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</si>
  <si>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</si>
  <si>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</si>
  <si>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</si>
  <si>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</si>
  <si>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</si>
  <si>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</si>
  <si>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</si>
  <si>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</si>
  <si>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</si>
  <si>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</si>
  <si>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</si>
  <si>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</si>
  <si>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</si>
  <si>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</si>
  <si>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</si>
  <si>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</si>
  <si>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</si>
  <si>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</si>
  <si>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</si>
  <si>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</si>
  <si>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</si>
  <si>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</si>
  <si>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</si>
  <si>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</si>
  <si>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</si>
  <si>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</si>
  <si>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</si>
  <si>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</si>
  <si>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</si>
  <si>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</si>
  <si>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</si>
  <si>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</si>
  <si>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</si>
  <si>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</si>
  <si>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</si>
  <si>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</si>
  <si>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</si>
  <si>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</si>
  <si>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</si>
  <si>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</si>
  <si>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</si>
  <si>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</si>
  <si>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</si>
  <si>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</si>
  <si>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</si>
  <si>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</si>
  <si>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</si>
  <si>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</si>
  <si>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</si>
  <si>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</si>
  <si>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</si>
  <si>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</si>
  <si>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</si>
  <si>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</si>
  <si>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</si>
  <si>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</si>
  <si>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</si>
  <si>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</si>
  <si>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</si>
  <si>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</si>
  <si>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</si>
  <si>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</si>
  <si>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</si>
  <si>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</si>
  <si>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</si>
  <si>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</si>
  <si>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</si>
  <si>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</si>
  <si>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</si>
  <si>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</si>
  <si>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</si>
  <si>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</si>
  <si>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</si>
  <si>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</si>
  <si>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</si>
  <si>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</si>
  <si>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</si>
  <si>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</si>
  <si>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</si>
  <si>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</si>
  <si>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</si>
  <si>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</si>
  <si>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</si>
  <si>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</si>
  <si>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</si>
  <si>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</si>
  <si>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</si>
  <si>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</si>
  <si>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</si>
  <si>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</si>
  <si>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</si>
  <si>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</si>
  <si>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</si>
  <si>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</si>
  <si>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</si>
  <si>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</si>
  <si>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</si>
  <si>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</si>
  <si>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</si>
  <si>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</si>
  <si>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</si>
  <si>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</si>
  <si>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</si>
  <si>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</si>
  <si>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</si>
  <si>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</si>
  <si>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</si>
  <si>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</si>
  <si>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</si>
  <si>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</si>
  <si>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</si>
  <si>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</si>
  <si>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</si>
  <si>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</si>
  <si>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</si>
  <si>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</si>
  <si>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</si>
  <si>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</si>
  <si>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</si>
  <si>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</si>
  <si>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</si>
  <si>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</si>
  <si>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</si>
  <si>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</si>
  <si>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</si>
  <si>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</si>
  <si>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</si>
  <si>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</si>
  <si>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</si>
  <si>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</si>
  <si>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</si>
  <si>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</si>
  <si>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</si>
  <si>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</si>
  <si>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</si>
  <si>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</si>
  <si>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</si>
  <si>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</si>
  <si>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</si>
  <si>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</si>
  <si>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</si>
  <si>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</si>
  <si>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</si>
  <si>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</si>
  <si>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</si>
  <si>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</si>
  <si>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</si>
  <si>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</si>
  <si>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</si>
  <si>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</si>
  <si>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</si>
  <si>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</si>
  <si>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</si>
  <si>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</si>
  <si>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</si>
  <si>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</si>
  <si>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</si>
  <si>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</si>
  <si>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</si>
  <si>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</si>
  <si>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</si>
  <si>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</si>
  <si>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</si>
  <si>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</si>
  <si>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</si>
  <si>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</si>
  <si>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</si>
  <si>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</si>
  <si>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</si>
  <si>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</si>
  <si>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</si>
  <si>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</si>
  <si>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</si>
  <si>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</si>
  <si>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</si>
  <si>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</si>
  <si>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</si>
  <si>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</si>
  <si>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</si>
  <si>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</si>
  <si>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</si>
  <si>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</si>
  <si>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</si>
  <si>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</si>
  <si>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</si>
  <si>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</si>
  <si>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</si>
  <si>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</si>
  <si>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</si>
  <si>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</si>
  <si>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</si>
  <si>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</si>
  <si>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</si>
  <si>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</si>
  <si>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</si>
  <si>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</si>
  <si>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</si>
  <si>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</si>
  <si>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</si>
  <si>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</si>
  <si>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</si>
  <si>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</si>
  <si>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</si>
  <si>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</si>
  <si>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</si>
  <si>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</si>
  <si>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</si>
  <si>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</si>
  <si>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</si>
  <si>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</si>
  <si>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</si>
  <si>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</si>
  <si>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</si>
  <si>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</si>
  <si>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</si>
  <si>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</si>
  <si>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</si>
  <si>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</si>
  <si>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</si>
  <si>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</si>
  <si>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</si>
  <si>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</si>
  <si>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</si>
  <si>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</si>
  <si>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</si>
  <si>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</si>
  <si>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</si>
  <si>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</si>
  <si>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</si>
  <si>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</si>
  <si>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</si>
  <si>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</si>
  <si>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</si>
  <si>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</si>
  <si>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</si>
  <si>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</si>
  <si>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</si>
  <si>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</si>
  <si>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</si>
  <si>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</si>
  <si>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</si>
  <si>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</si>
  <si>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</si>
  <si>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</si>
  <si>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</si>
  <si>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</si>
  <si>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</si>
  <si>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</si>
  <si>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</si>
  <si>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</si>
  <si>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</si>
  <si>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</si>
  <si>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</si>
  <si>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</si>
  <si>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</si>
  <si>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</si>
  <si>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</si>
  <si>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</si>
  <si>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</si>
  <si>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</si>
  <si>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</si>
  <si>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</si>
  <si>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</si>
  <si>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</si>
  <si>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</si>
  <si>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</si>
  <si>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</si>
  <si>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</si>
  <si>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</si>
  <si>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</si>
  <si>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</si>
  <si>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</si>
  <si>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</si>
  <si>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</si>
  <si>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</si>
  <si>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</si>
  <si>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</si>
  <si>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</si>
  <si>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</si>
  <si>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</si>
  <si>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</si>
  <si>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</si>
  <si>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</si>
  <si>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</si>
  <si>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</si>
  <si>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</si>
  <si>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</si>
  <si>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</si>
  <si>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</si>
  <si>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</si>
  <si>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</si>
  <si>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</si>
  <si>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</si>
  <si>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</si>
  <si>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</si>
  <si>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</si>
  <si>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</si>
  <si>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</si>
  <si>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</si>
  <si>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</si>
  <si>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</si>
  <si>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</si>
  <si>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</si>
  <si>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</si>
  <si>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</si>
  <si>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</si>
  <si>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</si>
  <si>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</si>
  <si>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</si>
  <si>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</si>
  <si>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</si>
  <si>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</si>
  <si>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</si>
  <si>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</si>
  <si>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</si>
  <si>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</si>
  <si>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</si>
  <si>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</si>
  <si>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</si>
  <si>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</si>
  <si>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</si>
  <si>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</si>
  <si>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</si>
  <si>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</si>
  <si>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</si>
  <si>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</si>
  <si>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</si>
  <si>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</si>
  <si>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</si>
  <si>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</si>
  <si>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</si>
  <si>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</si>
  <si>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</si>
  <si>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</si>
  <si>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</si>
  <si>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</si>
  <si>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</si>
  <si>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</si>
  <si>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</si>
  <si>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</si>
  <si>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</si>
  <si>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</si>
  <si>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</si>
  <si>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</si>
  <si>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</si>
  <si>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</si>
  <si>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</si>
  <si>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</si>
  <si>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</si>
  <si>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</si>
  <si>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</si>
  <si>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</si>
  <si>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</si>
  <si>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</si>
  <si>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</si>
  <si>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</si>
  <si>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</si>
  <si>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</si>
  <si>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</si>
  <si>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</si>
  <si>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</si>
  <si>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</si>
  <si>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</si>
  <si>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</si>
  <si>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</si>
  <si>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</si>
  <si>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</si>
  <si>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</si>
  <si>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</si>
  <si>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</si>
  <si>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</si>
  <si>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</si>
  <si>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</si>
  <si>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</si>
  <si>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</si>
  <si>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</si>
  <si>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</si>
  <si>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</si>
  <si>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</si>
  <si>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</si>
  <si>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</si>
  <si>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</si>
  <si>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</si>
  <si>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</si>
  <si>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</si>
  <si>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</si>
  <si>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</si>
  <si>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</si>
  <si>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</si>
  <si>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</si>
  <si>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</si>
  <si>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</si>
  <si>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</si>
  <si>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</si>
  <si>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</si>
  <si>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</si>
  <si>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</si>
  <si>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</si>
  <si>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</si>
  <si>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</si>
  <si>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</si>
  <si>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</si>
  <si>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</si>
  <si>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</si>
  <si>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</si>
  <si>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</si>
  <si>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</si>
  <si>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</si>
  <si>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</si>
  <si>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</si>
  <si>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</si>
  <si>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</si>
  <si>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</si>
  <si>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</si>
  <si>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</si>
  <si>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</si>
  <si>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</si>
  <si>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</si>
  <si>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</si>
  <si>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</si>
  <si>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</si>
  <si>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</si>
  <si>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</si>
  <si>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</si>
  <si>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</si>
  <si>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</si>
  <si>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</si>
  <si>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</si>
  <si>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</si>
  <si>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</si>
  <si>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</si>
  <si>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</si>
  <si>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</si>
  <si>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</si>
  <si>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</si>
  <si>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</si>
  <si>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</si>
  <si>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</si>
  <si>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</si>
  <si>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</si>
  <si>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</si>
  <si>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</si>
  <si>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</si>
  <si>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</si>
  <si>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</si>
  <si>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</si>
  <si>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</si>
  <si>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</si>
  <si>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</si>
  <si>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</si>
  <si>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</si>
  <si>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</si>
  <si>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</si>
  <si>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</si>
  <si>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</si>
  <si>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</si>
  <si>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</si>
  <si>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</si>
  <si>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</si>
  <si>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</si>
  <si>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</si>
  <si>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</si>
  <si>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</si>
  <si>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</si>
  <si>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</si>
  <si>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</si>
  <si>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</si>
  <si>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</si>
  <si>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</si>
  <si>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</si>
  <si>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</si>
  <si>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</si>
  <si>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</si>
  <si>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</si>
  <si>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</si>
  <si>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</si>
  <si>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</si>
  <si>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</si>
  <si>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</si>
  <si>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</si>
  <si>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</si>
  <si>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</si>
  <si>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</si>
  <si>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</si>
  <si>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</si>
  <si>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</si>
  <si>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</si>
  <si>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</si>
  <si>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</si>
  <si>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</si>
  <si>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</si>
  <si>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</si>
  <si>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</si>
  <si>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</si>
  <si>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</si>
  <si>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</si>
  <si>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</si>
  <si>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</si>
  <si>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</si>
  <si>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</si>
  <si>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</si>
  <si>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</si>
  <si>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</si>
  <si>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</si>
  <si>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</si>
  <si>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</si>
  <si>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</si>
  <si>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</si>
  <si>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</si>
  <si>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</si>
  <si>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</si>
  <si>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</si>
  <si>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</si>
  <si>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</si>
  <si>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</si>
  <si>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</si>
  <si>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</si>
  <si>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</si>
  <si>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</si>
  <si>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</si>
  <si>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</si>
  <si>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</si>
  <si>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</si>
  <si>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</si>
  <si>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</si>
  <si>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</si>
  <si>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</si>
  <si>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</si>
  <si>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</si>
  <si>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</si>
  <si>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</si>
  <si>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</si>
  <si>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</si>
  <si>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</si>
  <si>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</si>
  <si>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</si>
  <si>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</si>
  <si>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</si>
  <si>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</si>
  <si>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</si>
  <si>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</si>
  <si>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</si>
  <si>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</si>
  <si>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</si>
  <si>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</si>
  <si>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</si>
  <si>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</si>
  <si>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</si>
  <si>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</si>
  <si>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</si>
  <si>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</si>
  <si>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</si>
  <si>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</si>
  <si>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</si>
  <si>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</si>
  <si>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</si>
  <si>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</si>
  <si>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</si>
  <si>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</si>
  <si>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</si>
  <si>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</si>
  <si>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</si>
  <si>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</si>
  <si>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</si>
  <si>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</si>
  <si>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</si>
  <si>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</si>
  <si>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</si>
  <si>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</si>
  <si>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</si>
  <si>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</si>
  <si>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</si>
  <si>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</si>
  <si>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</si>
  <si>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</si>
  <si>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</si>
  <si>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</si>
  <si>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</si>
  <si>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</si>
  <si>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</si>
  <si>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</si>
  <si>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</si>
  <si>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</si>
  <si>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</si>
  <si>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</si>
  <si>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</si>
  <si>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</si>
  <si>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</si>
  <si>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</si>
  <si>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</si>
  <si>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</si>
  <si>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</si>
  <si>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</si>
  <si>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</si>
  <si>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</si>
  <si>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</si>
  <si>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</si>
  <si>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</si>
  <si>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</si>
  <si>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</si>
  <si>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</si>
  <si>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</si>
  <si>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</si>
  <si>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</si>
  <si>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</si>
  <si>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</si>
  <si>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</si>
  <si>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</si>
  <si>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</si>
  <si>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</si>
  <si>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</si>
  <si>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</si>
  <si>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</si>
  <si>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</si>
  <si>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</si>
  <si>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</si>
  <si>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</si>
  <si>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</si>
  <si>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</si>
  <si>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</si>
  <si>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</si>
  <si>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</si>
  <si>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</si>
  <si>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</si>
  <si>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</si>
  <si>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</si>
  <si>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</si>
  <si>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</si>
  <si>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</si>
  <si>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</si>
  <si>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</si>
  <si>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</si>
  <si>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</si>
  <si>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</si>
  <si>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</si>
  <si>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</si>
  <si>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</si>
  <si>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</si>
  <si>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</si>
  <si>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</si>
  <si>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</si>
  <si>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</si>
  <si>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</si>
  <si>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</si>
  <si>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</si>
  <si>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</si>
  <si>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</si>
  <si>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</si>
  <si>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</si>
  <si>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</si>
  <si>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</si>
  <si>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</si>
  <si>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</si>
  <si>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</si>
  <si>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</si>
  <si>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</si>
  <si>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</si>
  <si>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</si>
  <si>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</si>
  <si>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</si>
  <si>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</si>
  <si>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</si>
  <si>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</si>
  <si>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</si>
  <si>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</si>
  <si>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</si>
  <si>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</si>
  <si>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</si>
  <si>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</si>
  <si>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</si>
  <si>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</si>
  <si>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</si>
  <si>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</si>
  <si>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</si>
  <si>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</si>
  <si>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</si>
  <si>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</si>
  <si>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</si>
  <si>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</si>
  <si>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</si>
  <si>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</si>
  <si>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</si>
  <si>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</si>
  <si>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</si>
  <si>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</si>
  <si>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</si>
  <si>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</si>
  <si>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</si>
  <si>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</si>
  <si>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</si>
  <si>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</si>
  <si>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</si>
  <si>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</si>
  <si>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</si>
  <si>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</si>
  <si>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</si>
  <si>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</si>
  <si>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</si>
  <si>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</si>
  <si>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</si>
  <si>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</si>
  <si>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</si>
  <si>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</si>
  <si>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</si>
  <si>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</si>
  <si>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</si>
  <si>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</si>
  <si>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</si>
  <si>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</si>
  <si>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</si>
  <si>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</si>
  <si>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</si>
  <si>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</si>
  <si>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</si>
  <si>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</si>
  <si>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</si>
  <si>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</si>
  <si>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</si>
  <si>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</si>
  <si>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</si>
  <si>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</si>
  <si>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</si>
  <si>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</si>
  <si>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</si>
  <si>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</si>
  <si>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</si>
  <si>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</si>
  <si>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</si>
  <si>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</si>
  <si>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</si>
  <si>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</si>
  <si>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</si>
  <si>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</si>
  <si>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</si>
  <si>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</si>
  <si>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</si>
  <si>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</si>
  <si>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</si>
  <si>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</si>
  <si>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</si>
  <si>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</si>
  <si>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</si>
  <si>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</si>
  <si>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</si>
  <si>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</si>
  <si>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</si>
  <si>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</si>
  <si>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</si>
  <si>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</si>
  <si>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</si>
  <si>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</si>
  <si>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</si>
  <si>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</si>
  <si>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</si>
  <si>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</si>
  <si>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</si>
  <si>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</si>
  <si>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</si>
  <si>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</si>
  <si>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</si>
  <si>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</si>
  <si>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</si>
  <si>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</si>
  <si>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</si>
  <si>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</si>
  <si>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</si>
  <si>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</si>
  <si>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</si>
  <si>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</si>
  <si>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</si>
  <si>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</si>
  <si>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</si>
  <si>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</si>
  <si>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</si>
  <si>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</si>
  <si>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</si>
  <si>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</si>
  <si>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</si>
  <si>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</si>
  <si>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</si>
  <si>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</si>
  <si>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</si>
  <si>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</si>
  <si>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</si>
  <si>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</si>
  <si>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</si>
  <si>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</si>
  <si>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</si>
  <si>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</si>
  <si>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</si>
  <si>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</si>
  <si>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</si>
  <si>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</si>
  <si>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</si>
  <si>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</si>
  <si>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</si>
  <si>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</si>
  <si>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</si>
  <si>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</si>
  <si>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</si>
  <si>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</si>
  <si>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</si>
  <si>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</si>
  <si>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</si>
  <si>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</si>
  <si>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</si>
  <si>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</si>
  <si>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</si>
  <si>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</si>
  <si>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</si>
  <si>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</si>
  <si>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</si>
  <si>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</si>
  <si>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</si>
  <si>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</si>
  <si>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</si>
  <si>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</si>
  <si>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</si>
  <si>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</si>
  <si>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</si>
  <si>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</si>
  <si>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</si>
  <si>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</si>
  <si>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</si>
  <si>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</si>
  <si>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</si>
  <si>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</si>
  <si>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</si>
  <si>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</si>
  <si>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</si>
  <si>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</si>
  <si>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</si>
  <si>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</si>
  <si>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</si>
  <si>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</si>
  <si>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</si>
  <si>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</si>
  <si>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</si>
  <si>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</si>
  <si>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</si>
  <si>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</si>
  <si>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</si>
  <si>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</si>
  <si>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</si>
  <si>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</si>
  <si>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</si>
  <si>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</si>
  <si>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</si>
  <si>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</si>
  <si>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</si>
  <si>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</si>
  <si>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</si>
  <si>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</si>
  <si>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</si>
  <si>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</si>
  <si>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</si>
  <si>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</si>
  <si>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</si>
  <si>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</si>
  <si>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</si>
  <si>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</si>
  <si>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</si>
  <si>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</si>
  <si>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</si>
  <si>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</si>
  <si>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</si>
  <si>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</si>
  <si>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</si>
  <si>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</si>
  <si>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</si>
  <si>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</si>
  <si>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</si>
  <si>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</si>
  <si>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</si>
  <si>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</si>
  <si>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</si>
  <si>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</si>
  <si>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</si>
  <si>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</si>
  <si>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</si>
  <si>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</si>
  <si>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</si>
  <si>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</si>
  <si>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</si>
  <si>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</si>
  <si>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</si>
  <si>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</si>
  <si>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</si>
  <si>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</si>
  <si>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</si>
  <si>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</si>
  <si>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</si>
  <si>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</si>
  <si>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</si>
  <si>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</si>
  <si>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</si>
  <si>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</si>
  <si>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</si>
  <si>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</si>
  <si>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</si>
  <si>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</si>
  <si>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</si>
  <si>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</si>
  <si>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</si>
  <si>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</si>
  <si>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</si>
  <si>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</si>
  <si>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</si>
  <si>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</si>
  <si>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</si>
  <si>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</si>
  <si>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</si>
  <si>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</si>
  <si>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</si>
  <si>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</si>
  <si>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</si>
  <si>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</si>
  <si>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</si>
  <si>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</si>
  <si>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</si>
  <si>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</si>
  <si>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</si>
  <si>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</si>
  <si>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</si>
  <si>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</si>
  <si>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</si>
  <si>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</si>
  <si>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</si>
  <si>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</si>
  <si>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</si>
  <si>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</si>
  <si>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</si>
  <si>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</si>
  <si>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</si>
  <si>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</si>
  <si>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</si>
  <si>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</si>
  <si>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</si>
  <si>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</si>
  <si>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</si>
  <si>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</si>
  <si>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</si>
  <si>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</si>
  <si>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</si>
  <si>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</si>
  <si>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</si>
  <si>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</si>
  <si>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</si>
  <si>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</si>
  <si>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</si>
  <si>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</si>
  <si>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</si>
  <si>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</si>
  <si>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</si>
  <si>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</si>
  <si>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</si>
  <si>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</si>
  <si>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</si>
  <si>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</si>
  <si>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</si>
  <si>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</si>
  <si>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</si>
  <si>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</si>
  <si>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</si>
  <si>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</si>
  <si>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</si>
  <si>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</si>
  <si>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</si>
  <si>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</si>
  <si>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</si>
  <si>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</si>
  <si>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</si>
  <si>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</si>
  <si>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</si>
  <si>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</si>
  <si>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</si>
  <si>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</si>
  <si>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</si>
  <si>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</si>
  <si>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</si>
  <si>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</si>
  <si>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</si>
  <si>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</si>
  <si>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</si>
  <si>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</si>
  <si>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</si>
  <si>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</si>
  <si>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</si>
  <si>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</si>
  <si>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</si>
  <si>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</si>
  <si>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</si>
  <si>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</si>
  <si>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</si>
  <si>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</si>
  <si>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</si>
  <si>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</si>
  <si>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</si>
  <si>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</si>
  <si>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</si>
  <si>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</si>
  <si>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</si>
  <si>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</si>
  <si>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</si>
  <si>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</si>
  <si>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</si>
  <si>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</si>
  <si>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</si>
  <si>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</si>
  <si>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</si>
  <si>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</si>
  <si>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</si>
  <si>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</si>
  <si>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</si>
  <si>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</si>
  <si>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</si>
  <si>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</si>
  <si>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</si>
  <si>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</si>
  <si>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</si>
  <si>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</si>
  <si>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</si>
  <si>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</si>
  <si>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</si>
  <si>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</si>
  <si>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</si>
  <si>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</si>
  <si>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</si>
  <si>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</si>
  <si>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</si>
  <si>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</si>
  <si>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</si>
  <si>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</si>
  <si>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</si>
  <si>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</si>
  <si>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</si>
  <si>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</si>
  <si>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</si>
  <si>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</si>
  <si>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</si>
  <si>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</si>
  <si>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</si>
  <si>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</si>
  <si>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</si>
  <si>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</si>
  <si>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</si>
  <si>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</si>
  <si>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</si>
  <si>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</si>
  <si>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</si>
  <si>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</si>
  <si>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</si>
  <si>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</si>
  <si>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</si>
  <si>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</si>
  <si>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</si>
  <si>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</si>
  <si>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</si>
  <si>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</si>
  <si>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</si>
  <si>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</si>
  <si>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</si>
  <si>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</si>
  <si>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</si>
  <si>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</si>
  <si>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</si>
  <si>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</si>
  <si>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</si>
  <si>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</si>
  <si>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</si>
  <si>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</si>
  <si>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</si>
  <si>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</si>
  <si>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</si>
  <si>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</si>
  <si>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</si>
  <si>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</si>
  <si>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</si>
  <si>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</si>
  <si>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</si>
  <si>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</si>
  <si>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</si>
  <si>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</si>
  <si>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</si>
  <si>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</si>
  <si>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</si>
  <si>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</si>
  <si>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</si>
  <si>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</si>
  <si>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</si>
  <si>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</si>
  <si>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</si>
  <si>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</si>
  <si>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</si>
  <si>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</si>
  <si>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</si>
  <si>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</si>
  <si>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</si>
  <si>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</si>
  <si>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</si>
  <si>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</si>
  <si>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</si>
  <si>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</si>
  <si>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</si>
  <si>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</si>
  <si>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</si>
  <si>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</si>
  <si>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</si>
  <si>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</si>
  <si>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</si>
  <si>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</si>
  <si>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</si>
  <si>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</si>
  <si>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</si>
  <si>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</si>
  <si>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</si>
  <si>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</si>
  <si>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</si>
  <si>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</si>
  <si>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</si>
  <si>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</si>
  <si>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</si>
  <si>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</si>
  <si>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</si>
  <si>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</si>
  <si>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</si>
  <si>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</si>
  <si>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</si>
  <si>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</si>
  <si>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</si>
  <si>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</si>
  <si>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</si>
  <si>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</si>
  <si>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</si>
  <si>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</si>
  <si>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</si>
  <si>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</si>
  <si>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</si>
  <si>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</si>
  <si>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</si>
  <si>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</si>
  <si>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</si>
  <si>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</si>
  <si>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</si>
  <si>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</si>
  <si>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</si>
  <si>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</si>
  <si>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</si>
  <si>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</si>
  <si>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</si>
  <si>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</si>
  <si>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</si>
  <si>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</si>
  <si>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</si>
  <si>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</si>
  <si>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</si>
  <si>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</si>
  <si>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</si>
  <si>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</si>
  <si>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</si>
  <si>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</si>
  <si>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</si>
  <si>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</si>
  <si>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</si>
  <si>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</si>
  <si>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</si>
  <si>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</si>
  <si>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</si>
  <si>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</si>
  <si>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</si>
  <si>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</si>
  <si>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</si>
  <si>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</si>
  <si>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</si>
  <si>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</si>
  <si>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</si>
  <si>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</si>
  <si>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</si>
  <si>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</si>
  <si>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</si>
  <si>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</si>
  <si>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</si>
  <si>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</si>
  <si>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</si>
  <si>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</si>
  <si>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</si>
  <si>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</si>
  <si>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</si>
  <si>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</si>
  <si>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</si>
  <si>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</si>
  <si>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</si>
  <si>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</si>
  <si>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</si>
  <si>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</si>
  <si>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</si>
  <si>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</si>
  <si>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</si>
  <si>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</si>
  <si>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</si>
  <si>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</si>
  <si>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</si>
  <si>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</si>
  <si>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</si>
  <si>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</si>
  <si>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</si>
  <si>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</si>
  <si>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</si>
  <si>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</si>
  <si>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</si>
  <si>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</si>
  <si>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</si>
  <si>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</si>
  <si>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</si>
  <si>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</si>
  <si>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</si>
  <si>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</si>
  <si>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</si>
  <si>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</si>
  <si>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</si>
  <si>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</si>
  <si>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</si>
  <si>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</si>
  <si>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</si>
  <si>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</si>
  <si>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</si>
  <si>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</si>
  <si>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</si>
  <si>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</si>
  <si>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</si>
  <si>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</si>
  <si>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</si>
  <si>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</si>
  <si>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</si>
  <si>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</si>
  <si>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</si>
  <si>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</si>
  <si>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</si>
  <si>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</si>
  <si>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</si>
  <si>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</si>
  <si>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</si>
  <si>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</si>
  <si>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</si>
  <si>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</si>
  <si>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</si>
  <si>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</si>
  <si>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</si>
  <si>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</si>
  <si>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</si>
  <si>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</si>
  <si>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</si>
  <si>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</si>
  <si>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</si>
  <si>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</si>
  <si>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</si>
  <si>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</si>
  <si>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</si>
  <si>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</si>
  <si>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</si>
  <si>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</si>
  <si>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</si>
  <si>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</si>
  <si>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</si>
  <si>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</si>
  <si>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</si>
  <si>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</si>
  <si>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</si>
  <si>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</si>
  <si>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</si>
  <si>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</si>
  <si>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</si>
  <si>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</si>
  <si>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</si>
  <si>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</si>
  <si>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</si>
  <si>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</si>
  <si>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</si>
  <si>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</si>
  <si>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</si>
  <si>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</si>
  <si>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</si>
  <si>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</si>
  <si>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</si>
  <si>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</si>
  <si>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</si>
  <si>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</si>
  <si>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</si>
  <si>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</si>
  <si>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</si>
  <si>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</si>
  <si>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</si>
  <si>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</si>
  <si>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</si>
  <si>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</si>
  <si>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</si>
  <si>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</si>
  <si>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</si>
  <si>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</si>
  <si>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</si>
  <si>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</si>
  <si>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</si>
  <si>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</si>
  <si>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</si>
  <si>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</si>
  <si>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</si>
  <si>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</si>
  <si>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</si>
  <si>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</si>
  <si>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</si>
  <si>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</si>
  <si>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</si>
  <si>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</si>
  <si>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</si>
  <si>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</si>
  <si>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</si>
  <si>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</si>
  <si>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</si>
  <si>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</si>
  <si>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</si>
  <si>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</si>
  <si>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</si>
  <si>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</si>
  <si>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</si>
  <si>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</si>
  <si>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</si>
  <si>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</si>
  <si>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</si>
  <si>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</si>
  <si>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</si>
  <si>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</si>
  <si>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</si>
  <si>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</si>
  <si>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</si>
  <si>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</si>
  <si>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</si>
  <si>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</si>
  <si>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</si>
  <si>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</si>
  <si>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</si>
  <si>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</si>
  <si>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</si>
  <si>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</si>
  <si>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</si>
  <si>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</si>
  <si>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</si>
  <si>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</si>
  <si>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</si>
  <si>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</si>
  <si>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</si>
  <si>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</si>
  <si>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</si>
  <si>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</si>
  <si>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</si>
  <si>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</si>
  <si>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</si>
  <si>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</si>
  <si>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</si>
  <si>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</si>
  <si>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</si>
  <si>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</si>
  <si>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</si>
  <si>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</si>
  <si>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</si>
  <si>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</si>
  <si>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</si>
  <si>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</si>
  <si>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</si>
  <si>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</si>
  <si>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</si>
  <si>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</si>
  <si>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</si>
  <si>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</si>
  <si>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</si>
  <si>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</si>
  <si>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</si>
  <si>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</si>
  <si>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</si>
  <si>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</si>
  <si>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</si>
  <si>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</si>
  <si>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</si>
  <si>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</si>
  <si>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</si>
  <si>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</si>
  <si>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</si>
  <si>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</si>
  <si>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</si>
  <si>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</si>
  <si>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</si>
  <si>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</si>
  <si>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</si>
  <si>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</si>
  <si>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</si>
  <si>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</si>
  <si>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</si>
  <si>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</si>
  <si>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</si>
  <si>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</si>
  <si>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</si>
  <si>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</si>
  <si>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</si>
  <si>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</si>
  <si>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</si>
  <si>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</si>
  <si>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</si>
  <si>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</si>
  <si>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</si>
  <si>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</si>
  <si>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</si>
  <si>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</si>
  <si>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</si>
  <si>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</si>
  <si>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</si>
  <si>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</si>
  <si>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</si>
  <si>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</si>
  <si>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</si>
  <si>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</si>
  <si>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</si>
  <si>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</si>
  <si>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</si>
  <si>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</si>
  <si>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</si>
  <si>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</si>
  <si>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</si>
  <si>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</si>
  <si>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</si>
  <si>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</si>
  <si>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</si>
  <si>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</si>
  <si>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</si>
  <si>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</si>
  <si>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</si>
  <si>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</si>
  <si>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</si>
  <si>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</si>
  <si>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</si>
  <si>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</si>
  <si>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</si>
  <si>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</si>
  <si>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</si>
  <si>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</si>
  <si>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</si>
  <si>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</si>
  <si>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</si>
  <si>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</si>
  <si>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</si>
  <si>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</si>
  <si>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</si>
  <si>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</si>
  <si>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</si>
  <si>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</si>
  <si>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</si>
  <si>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</si>
  <si>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</si>
  <si>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</si>
  <si>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</si>
  <si>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</si>
  <si>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</si>
  <si>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</si>
  <si>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</si>
  <si>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</si>
  <si>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</si>
  <si>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</si>
  <si>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</si>
  <si>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</si>
  <si>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</si>
  <si>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</si>
  <si>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</si>
  <si>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</si>
  <si>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</si>
  <si>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</si>
  <si>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</si>
  <si>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</si>
  <si>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</si>
  <si>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</si>
  <si>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</si>
  <si>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</si>
  <si>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</si>
  <si>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</si>
  <si>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</si>
  <si>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</si>
  <si>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</si>
  <si>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</si>
  <si>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</si>
  <si>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</si>
  <si>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</si>
  <si>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</si>
  <si>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</si>
  <si>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</si>
  <si>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</si>
  <si>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</si>
  <si>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</si>
  <si>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</si>
  <si>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</si>
  <si>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</si>
  <si>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</si>
  <si>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</si>
  <si>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</si>
  <si>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</si>
  <si>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</si>
  <si>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</si>
  <si>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</si>
  <si>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</si>
  <si>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</si>
  <si>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</si>
  <si>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</si>
  <si>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</si>
  <si>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</si>
  <si>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</si>
  <si>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</si>
  <si>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</si>
  <si>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</si>
  <si>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</si>
  <si>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</si>
  <si>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</si>
  <si>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</si>
  <si>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</si>
  <si>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</si>
  <si>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</si>
  <si>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</si>
  <si>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</si>
  <si>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</si>
  <si>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</si>
  <si>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</si>
  <si>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</si>
  <si>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</si>
  <si>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</si>
  <si>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</si>
  <si>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</si>
  <si>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</si>
  <si>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</si>
  <si>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</si>
  <si>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</si>
  <si>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</si>
  <si>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</si>
  <si>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</si>
  <si>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</si>
  <si>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</si>
  <si>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</si>
  <si>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</si>
  <si>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</si>
  <si>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</si>
  <si>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</si>
  <si>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</si>
  <si>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</si>
  <si>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</si>
  <si>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</si>
  <si>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</si>
  <si>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</si>
  <si>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</si>
  <si>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</si>
  <si>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</si>
  <si>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</si>
  <si>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</si>
  <si>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</si>
  <si>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</si>
  <si>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</si>
  <si>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</si>
  <si>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</si>
  <si>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</si>
  <si>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</si>
  <si>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</si>
  <si>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</si>
  <si>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</si>
  <si>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</si>
  <si>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</si>
  <si>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</si>
  <si>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</si>
  <si>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</si>
  <si>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</si>
  <si>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</si>
  <si>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</si>
  <si>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</si>
  <si>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</si>
  <si>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</si>
  <si>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</si>
  <si>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</si>
  <si>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</si>
  <si>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</si>
  <si>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</si>
  <si>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</si>
  <si>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</si>
  <si>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</si>
  <si>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</si>
  <si>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</si>
  <si>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</si>
  <si>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</si>
  <si>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</si>
  <si>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</si>
  <si>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</si>
  <si>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</si>
  <si>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</si>
  <si>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</si>
  <si>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</si>
  <si>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</si>
  <si>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</si>
  <si>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</si>
  <si>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</si>
  <si>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</si>
  <si>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</si>
  <si>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</si>
  <si>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</si>
  <si>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</si>
  <si>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</si>
  <si>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</si>
  <si>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</si>
  <si>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</si>
  <si>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</si>
  <si>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</si>
  <si>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</si>
  <si>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</si>
  <si>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</si>
  <si>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</si>
  <si>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</si>
  <si>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</si>
  <si>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</si>
  <si>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</si>
  <si>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</si>
  <si>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</si>
  <si>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</si>
  <si>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</si>
  <si>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</si>
  <si>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</si>
  <si>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</si>
  <si>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</si>
  <si>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</si>
  <si>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</si>
  <si>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</si>
  <si>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</si>
  <si>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</si>
  <si>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</si>
  <si>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</si>
  <si>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</si>
  <si>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</si>
  <si>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</si>
  <si>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</si>
  <si>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</si>
  <si>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</si>
  <si>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</si>
  <si>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</si>
  <si>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</si>
  <si>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</si>
  <si>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</si>
  <si>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</si>
  <si>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</si>
  <si>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</si>
  <si>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</si>
  <si>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</si>
  <si>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</si>
  <si>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</si>
  <si>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</si>
  <si>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</si>
  <si>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</si>
  <si>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</si>
  <si>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</si>
  <si>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</si>
  <si>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</si>
  <si>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</si>
  <si>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</si>
  <si>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</si>
  <si>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</si>
  <si>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</si>
  <si>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</si>
  <si>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</si>
  <si>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</si>
  <si>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</si>
  <si>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</si>
  <si>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</si>
  <si>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</si>
  <si>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</si>
  <si>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</si>
  <si>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</si>
  <si>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</si>
  <si>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</si>
  <si>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</si>
  <si>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</si>
  <si>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</si>
  <si>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</si>
  <si>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</si>
  <si>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</si>
  <si>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</si>
  <si>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</si>
  <si>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</si>
  <si>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</si>
  <si>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</si>
  <si>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</si>
  <si>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</si>
  <si>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</si>
  <si>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</si>
  <si>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</si>
  <si>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</si>
  <si>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</si>
  <si>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</si>
  <si>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</si>
  <si>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</si>
  <si>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</si>
  <si>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</si>
  <si>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</si>
  <si>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</si>
  <si>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</si>
  <si>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</si>
  <si>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</si>
  <si>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</si>
  <si>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</si>
  <si>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</si>
  <si>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</si>
  <si>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</si>
  <si>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</si>
  <si>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</si>
  <si>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</si>
  <si>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</si>
  <si>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</si>
  <si>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</si>
  <si>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</si>
  <si>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</si>
  <si>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</si>
  <si>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</si>
  <si>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</si>
  <si>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</si>
  <si>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</si>
  <si>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</si>
  <si>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</si>
  <si>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</si>
  <si>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</si>
  <si>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</si>
  <si>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</si>
  <si>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</si>
  <si>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</si>
  <si>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</si>
  <si>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</si>
  <si>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</si>
  <si>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</si>
  <si>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</si>
  <si>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</si>
  <si>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</si>
  <si>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</si>
  <si>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</si>
  <si>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</si>
  <si>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</si>
  <si>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</si>
  <si>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</si>
  <si>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</si>
  <si>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</si>
  <si>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</si>
  <si>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</si>
  <si>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</si>
  <si>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</si>
  <si>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</si>
  <si>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</si>
  <si>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</si>
  <si>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</si>
  <si>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</si>
  <si>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</si>
  <si>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</si>
  <si>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</si>
  <si>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</si>
  <si>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</si>
  <si>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</si>
  <si>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</si>
  <si>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</si>
  <si>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</si>
  <si>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</si>
  <si>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</si>
  <si>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</si>
  <si>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</si>
  <si>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</si>
  <si>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</si>
  <si>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</si>
  <si>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</si>
  <si>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</si>
  <si>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</si>
  <si>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</si>
  <si>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</si>
  <si>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</si>
  <si>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</si>
  <si>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</si>
  <si>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</si>
  <si>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</si>
  <si>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</si>
  <si>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</si>
  <si>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</si>
  <si>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</si>
  <si>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</si>
  <si>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</si>
  <si>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</si>
  <si>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</si>
  <si>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</si>
  <si>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</si>
  <si>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</si>
  <si>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</si>
  <si>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</si>
  <si>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</si>
  <si>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</si>
  <si>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</si>
  <si>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</si>
  <si>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</si>
  <si>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</si>
  <si>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</si>
  <si>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</si>
  <si>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</si>
  <si>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</si>
  <si>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</si>
  <si>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</si>
  <si>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</si>
  <si>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</si>
  <si>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</si>
  <si>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</si>
  <si>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</si>
  <si>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</si>
  <si>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</si>
  <si>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</si>
  <si>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</si>
  <si>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</si>
  <si>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</si>
  <si>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</si>
  <si>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</si>
  <si>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</si>
  <si>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</si>
  <si>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</si>
  <si>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</si>
  <si>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</si>
  <si>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</si>
  <si>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</si>
  <si>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</si>
  <si>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</si>
  <si>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</si>
  <si>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</si>
  <si>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</si>
  <si>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</si>
  <si>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</si>
  <si>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</si>
  <si>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</si>
  <si>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</si>
  <si>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</si>
  <si>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</si>
  <si>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</si>
  <si>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</si>
  <si>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</si>
  <si>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</si>
  <si>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</si>
  <si>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</si>
  <si>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</si>
  <si>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</si>
  <si>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</si>
  <si>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</si>
  <si>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</si>
  <si>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</si>
  <si>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</si>
  <si>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</si>
  <si>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</si>
  <si>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</si>
  <si>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</si>
  <si>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</si>
  <si>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</si>
  <si>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</si>
  <si>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</si>
  <si>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</si>
  <si>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</si>
  <si>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</si>
  <si>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</si>
  <si>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</si>
  <si>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</si>
  <si>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</si>
  <si>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</si>
  <si>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</si>
  <si>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</si>
  <si>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</si>
  <si>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</si>
  <si>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</si>
  <si>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</si>
  <si>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</si>
  <si>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</si>
  <si>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</si>
  <si>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</si>
  <si>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</si>
  <si>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</si>
  <si>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</si>
  <si>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</si>
  <si>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</si>
  <si>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</si>
  <si>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</si>
  <si>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</si>
  <si>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</si>
  <si>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</si>
  <si>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</si>
  <si>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</si>
  <si>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</si>
  <si>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</si>
  <si>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</si>
  <si>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</si>
  <si>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</si>
  <si>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</si>
  <si>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</si>
  <si>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</si>
  <si>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</si>
  <si>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</si>
  <si>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</si>
  <si>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</si>
  <si>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</si>
  <si>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</si>
  <si>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</si>
  <si>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</si>
  <si>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</si>
  <si>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</si>
  <si>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</si>
  <si>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</si>
  <si>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</si>
  <si>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</si>
  <si>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</si>
  <si>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</si>
  <si>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</si>
  <si>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</si>
  <si>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</si>
  <si>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</si>
  <si>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</si>
  <si>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</si>
  <si>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</si>
  <si>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</si>
  <si>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</si>
  <si>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</si>
  <si>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</si>
  <si>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</si>
  <si>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</si>
  <si>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</si>
  <si>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</si>
  <si>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</si>
  <si>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</si>
  <si>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</si>
  <si>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</si>
  <si>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</si>
  <si>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</si>
  <si>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</si>
  <si>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</si>
  <si>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</si>
  <si>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</si>
  <si>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</si>
  <si>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</si>
  <si>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</si>
  <si>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</si>
  <si>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</si>
  <si>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</si>
  <si>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</si>
  <si>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</si>
  <si>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</si>
  <si>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</si>
  <si>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</si>
  <si>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</si>
  <si>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</si>
  <si>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</si>
  <si>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</si>
  <si>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</si>
  <si>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</si>
  <si>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</si>
  <si>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</si>
  <si>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</si>
  <si>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</si>
  <si>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</si>
  <si>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</si>
  <si>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</si>
  <si>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</si>
  <si>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</si>
  <si>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</si>
  <si>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</si>
  <si>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</si>
  <si>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</si>
  <si>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</si>
  <si>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</si>
  <si>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</si>
  <si>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</si>
  <si>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</si>
  <si>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</si>
  <si>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</si>
  <si>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</si>
  <si>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</si>
  <si>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</si>
  <si>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</si>
  <si>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</si>
  <si>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</si>
  <si>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</si>
  <si>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</si>
  <si>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</si>
  <si>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</si>
  <si>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</si>
  <si>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</si>
  <si>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</si>
  <si>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</si>
  <si>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</si>
  <si>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</si>
  <si>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</si>
  <si>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</si>
  <si>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</si>
  <si>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</si>
  <si>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</si>
  <si>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</si>
  <si>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</si>
  <si>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</si>
  <si>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</si>
  <si>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</si>
  <si>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</si>
  <si>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</si>
  <si>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</si>
  <si>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</si>
  <si>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</si>
  <si>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</si>
  <si>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</si>
  <si>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</si>
  <si>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</si>
  <si>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</si>
  <si>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</si>
  <si>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</si>
  <si>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</si>
  <si>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</si>
  <si>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</si>
  <si>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</si>
  <si>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</si>
  <si>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</si>
  <si>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</si>
  <si>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</si>
  <si>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</si>
  <si>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</si>
  <si>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</si>
  <si>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</si>
  <si>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</si>
  <si>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</si>
  <si>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</si>
  <si>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</si>
  <si>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</si>
  <si>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</si>
  <si>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</si>
  <si>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</si>
  <si>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</si>
  <si>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</si>
  <si>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</si>
  <si>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</si>
  <si>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</si>
  <si>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</si>
  <si>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</si>
  <si>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</si>
  <si>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</si>
  <si>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</si>
  <si>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</si>
  <si>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</si>
  <si>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</si>
  <si>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</si>
  <si>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</si>
  <si>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</si>
  <si>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</si>
  <si>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</si>
  <si>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</si>
  <si>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</si>
  <si>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</si>
  <si>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</si>
  <si>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</si>
  <si>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</si>
  <si>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</si>
  <si>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</si>
  <si>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</si>
  <si>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</si>
  <si>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</si>
  <si>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</si>
  <si>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</si>
  <si>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</si>
  <si>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</si>
  <si>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</si>
  <si>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</si>
  <si>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</si>
  <si>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</si>
  <si>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</si>
  <si>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</si>
  <si>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</si>
  <si>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</si>
  <si>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</si>
  <si>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</si>
  <si>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</si>
  <si>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</si>
  <si>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</si>
  <si>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</si>
  <si>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</si>
  <si>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</si>
  <si>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</si>
  <si>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</si>
  <si>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</si>
  <si>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</si>
  <si>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</si>
  <si>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</si>
  <si>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</si>
  <si>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</si>
  <si>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</si>
  <si>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</si>
  <si>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</si>
  <si>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</si>
  <si>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</si>
  <si>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</si>
  <si>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</si>
  <si>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</si>
  <si>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</si>
  <si>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</si>
  <si>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</si>
  <si>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</si>
  <si>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</si>
  <si>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</si>
  <si>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</si>
  <si>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</si>
  <si>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</si>
  <si>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</si>
  <si>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</si>
  <si>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</si>
  <si>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</si>
  <si>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</si>
  <si>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</si>
  <si>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</si>
  <si>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</si>
  <si>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</si>
  <si>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</si>
  <si>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</si>
  <si>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</si>
  <si>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</si>
  <si>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</si>
  <si>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</si>
  <si>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</si>
  <si>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</si>
  <si>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</si>
  <si>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</si>
  <si>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</si>
  <si>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</si>
  <si>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</si>
  <si>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</si>
  <si>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</si>
  <si>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</si>
  <si>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</si>
  <si>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</si>
  <si>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</si>
  <si>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</si>
  <si>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</si>
  <si>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</si>
  <si>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</si>
  <si>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</si>
  <si>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</si>
  <si>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</si>
  <si>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</si>
  <si>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</si>
  <si>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</si>
  <si>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</si>
  <si>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</si>
  <si>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</si>
  <si>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</si>
  <si>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</si>
  <si>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</si>
  <si>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</si>
  <si>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</si>
  <si>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</si>
  <si>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</si>
  <si>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</si>
  <si>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</si>
  <si>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</si>
  <si>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</si>
  <si>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</si>
  <si>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</si>
  <si>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</si>
  <si>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</si>
  <si>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</si>
  <si>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</si>
  <si>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</si>
  <si>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</si>
  <si>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</si>
  <si>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</si>
  <si>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</si>
  <si>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</si>
  <si>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</si>
  <si>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</si>
  <si>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</si>
  <si>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</si>
  <si>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</si>
  <si>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</si>
  <si>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</si>
  <si>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</si>
  <si>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</si>
  <si>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</si>
  <si>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</si>
  <si>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</si>
  <si>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</si>
  <si>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</si>
  <si>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</si>
  <si>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</si>
  <si>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</si>
  <si>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</si>
  <si>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</si>
  <si>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</si>
  <si>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</si>
  <si>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</si>
  <si>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</si>
  <si>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</si>
  <si>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</si>
  <si>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</si>
  <si>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</si>
  <si>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</si>
  <si>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</si>
  <si>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</si>
  <si>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</si>
  <si>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</si>
  <si>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</si>
  <si>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</si>
  <si>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</si>
  <si>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</si>
  <si>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</si>
  <si>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</si>
  <si>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</si>
  <si>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</si>
  <si>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</si>
  <si>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</si>
  <si>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</si>
  <si>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</si>
  <si>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</si>
  <si>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</si>
  <si>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</si>
  <si>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</si>
  <si>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</si>
  <si>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</si>
  <si>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</si>
  <si>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</si>
  <si>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</si>
  <si>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</si>
  <si>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</si>
  <si>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</si>
  <si>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</si>
  <si>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</si>
  <si>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</si>
  <si>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</si>
  <si>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</si>
  <si>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</si>
  <si>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</si>
  <si>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</si>
  <si>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</si>
  <si>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</si>
  <si>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</si>
  <si>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</si>
  <si>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</si>
  <si>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</si>
  <si>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</si>
  <si>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</si>
  <si>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</si>
  <si>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</si>
  <si>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</si>
  <si>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</si>
  <si>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</si>
  <si>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</si>
  <si>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</si>
  <si>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</si>
  <si>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</si>
  <si>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</si>
  <si>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</si>
  <si>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</si>
  <si>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</si>
  <si>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</si>
  <si>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</si>
  <si>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</si>
  <si>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</si>
  <si>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</si>
  <si>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</si>
  <si>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</si>
  <si>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</si>
  <si>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</si>
  <si>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</si>
  <si>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</si>
  <si>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</si>
  <si>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</si>
  <si>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</si>
  <si>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</si>
  <si>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</si>
  <si>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</si>
  <si>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</si>
  <si>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</si>
  <si>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</si>
  <si>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</si>
  <si>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</si>
  <si>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</si>
  <si>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</si>
  <si>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</si>
  <si>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</si>
  <si>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</si>
  <si>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</si>
  <si>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</si>
  <si>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</si>
  <si>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</si>
  <si>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</si>
  <si>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</si>
  <si>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</si>
  <si>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</si>
  <si>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</si>
  <si>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</si>
  <si>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</si>
  <si>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</si>
  <si>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</si>
  <si>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</si>
  <si>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</si>
  <si>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</si>
  <si>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</si>
  <si>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</si>
  <si>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</si>
  <si>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</si>
  <si>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</si>
  <si>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</si>
  <si>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</si>
  <si>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</si>
  <si>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</si>
  <si>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</si>
  <si>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</si>
  <si>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</si>
  <si>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</si>
  <si>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</si>
  <si>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</si>
  <si>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</si>
  <si>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</si>
  <si>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</si>
  <si>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</si>
  <si>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</si>
  <si>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</si>
  <si>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</si>
  <si>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</si>
  <si>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</si>
  <si>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</si>
  <si>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</si>
  <si>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</si>
  <si>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</si>
  <si>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</si>
  <si>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</si>
  <si>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</si>
  <si>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</si>
  <si>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</si>
  <si>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</si>
  <si>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</si>
  <si>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</si>
  <si>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</si>
  <si>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</si>
  <si>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</si>
  <si>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</si>
  <si>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</si>
  <si>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</si>
  <si>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</si>
  <si>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</si>
  <si>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</si>
  <si>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</si>
  <si>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</si>
  <si>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</si>
  <si>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</si>
  <si>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</si>
  <si>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</si>
  <si>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</si>
  <si>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</si>
  <si>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</si>
  <si>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</si>
  <si>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</si>
  <si>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</si>
  <si>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</si>
  <si>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</si>
  <si>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</si>
  <si>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</si>
  <si>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</si>
  <si>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</si>
  <si>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</si>
  <si>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</si>
  <si>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</si>
  <si>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</si>
  <si>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</si>
  <si>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</si>
  <si>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</si>
  <si>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</si>
  <si>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</si>
  <si>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</si>
  <si>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</si>
  <si>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</si>
  <si>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</si>
  <si>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</si>
  <si>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</si>
  <si>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</si>
  <si>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</si>
  <si>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</si>
  <si>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</si>
  <si>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</si>
  <si>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</si>
  <si>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</si>
  <si>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</si>
  <si>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</si>
  <si>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</si>
  <si>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</si>
  <si>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</si>
  <si>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</si>
  <si>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</si>
  <si>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</si>
  <si>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</si>
  <si>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</si>
  <si>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</si>
  <si>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</si>
  <si>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</si>
  <si>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</si>
  <si>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</si>
  <si>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</si>
  <si>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</si>
  <si>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</si>
  <si>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</si>
  <si>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</si>
  <si>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</si>
  <si>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</si>
  <si>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</si>
  <si>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</si>
  <si>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</si>
  <si>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</si>
  <si>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</si>
  <si>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</si>
  <si>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</si>
  <si>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</si>
  <si>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</si>
  <si>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</si>
  <si>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</si>
  <si>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</si>
  <si>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</si>
  <si>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</si>
  <si>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</si>
  <si>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</si>
  <si>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</si>
  <si>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</si>
  <si>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</si>
  <si>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</si>
  <si>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</si>
  <si>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</si>
  <si>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</si>
  <si>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</si>
  <si>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</si>
  <si>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</si>
  <si>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</si>
  <si>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</si>
  <si>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</si>
  <si>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</si>
  <si>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</si>
  <si>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</si>
  <si>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</si>
  <si>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</si>
  <si>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</si>
  <si>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</si>
  <si>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</si>
  <si>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</si>
  <si>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</si>
  <si>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</si>
  <si>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</si>
  <si>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</si>
  <si>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</si>
  <si>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</si>
  <si>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</si>
  <si>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</si>
  <si>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</si>
  <si>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</si>
  <si>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</si>
  <si>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</si>
  <si>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</si>
  <si>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</si>
  <si>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</si>
  <si>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</si>
  <si>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</si>
  <si>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</si>
  <si>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</si>
  <si>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</si>
  <si>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</si>
  <si>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</si>
  <si>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</si>
  <si>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</si>
  <si>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</si>
  <si>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</si>
  <si>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</si>
  <si>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</si>
  <si>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</si>
  <si>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</si>
  <si>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</si>
  <si>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</si>
  <si>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</si>
  <si>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</si>
  <si>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</si>
  <si>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</si>
  <si>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</si>
  <si>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</si>
  <si>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</si>
  <si>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</si>
  <si>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</si>
  <si>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</si>
  <si>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</si>
  <si>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</si>
  <si>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</si>
  <si>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</si>
  <si>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</si>
  <si>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</si>
  <si>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</si>
  <si>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</si>
  <si>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</si>
  <si>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</si>
  <si>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</si>
  <si>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</si>
  <si>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</si>
  <si>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</si>
  <si>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</si>
  <si>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</si>
  <si>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</si>
  <si>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</si>
  <si>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</si>
  <si>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</si>
  <si>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</si>
  <si>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</si>
  <si>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</si>
  <si>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</si>
  <si>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</si>
  <si>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</si>
  <si>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</si>
  <si>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</si>
  <si>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</si>
  <si>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</si>
  <si>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</si>
  <si>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</si>
  <si>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</si>
  <si>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</si>
  <si>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</si>
  <si>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</si>
  <si>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</si>
  <si>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</si>
  <si>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</si>
  <si>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</si>
  <si>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</si>
  <si>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</si>
  <si>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</si>
  <si>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</si>
  <si>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</si>
  <si>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</si>
  <si>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</si>
  <si>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</si>
  <si>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</si>
  <si>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</si>
  <si>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</si>
  <si>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</si>
  <si>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</si>
  <si>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</si>
  <si>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</si>
  <si>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</si>
  <si>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</si>
  <si>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</si>
  <si>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</si>
  <si>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</si>
  <si>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</si>
  <si>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</si>
  <si>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</si>
  <si>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</si>
  <si>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</si>
  <si>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</si>
  <si>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</si>
  <si>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</si>
  <si>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</si>
  <si>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</si>
  <si>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</si>
  <si>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</si>
  <si>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</si>
  <si>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</si>
  <si>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</si>
  <si>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</si>
  <si>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</si>
  <si>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</si>
  <si>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</si>
  <si>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</si>
  <si>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</si>
  <si>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</si>
  <si>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</si>
  <si>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</si>
  <si>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</si>
  <si>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</si>
  <si>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</si>
  <si>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</si>
  <si>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</si>
  <si>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</si>
  <si>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</si>
  <si>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</si>
  <si>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</si>
  <si>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</si>
  <si>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</si>
  <si>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</si>
  <si>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</si>
  <si>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</si>
  <si>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</si>
  <si>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</si>
  <si>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</si>
  <si>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</si>
  <si>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</si>
  <si>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</si>
  <si>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</si>
  <si>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</si>
  <si>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</si>
  <si>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</si>
  <si>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</si>
  <si>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</si>
  <si>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</si>
  <si>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</si>
  <si>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</si>
  <si>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</si>
  <si>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</si>
  <si>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</si>
  <si>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</si>
  <si>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</si>
  <si>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</si>
  <si>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</si>
  <si>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</si>
  <si>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</si>
  <si>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</si>
  <si>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</si>
  <si>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</si>
  <si>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</si>
  <si>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</si>
  <si>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</si>
  <si>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</si>
  <si>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</si>
  <si>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</si>
  <si>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</si>
  <si>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</si>
  <si>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</si>
  <si>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</si>
  <si>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</si>
  <si>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</si>
  <si>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</si>
  <si>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</si>
  <si>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</si>
  <si>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</si>
  <si>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</si>
  <si>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</si>
  <si>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</si>
  <si>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</si>
  <si>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</si>
  <si>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</si>
  <si>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</si>
  <si>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</si>
  <si>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</si>
  <si>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</si>
  <si>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</si>
  <si>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</si>
  <si>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</si>
  <si>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</si>
  <si>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</si>
  <si>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</si>
  <si>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</si>
  <si>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</si>
  <si>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</si>
  <si>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</si>
  <si>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</si>
  <si>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</si>
  <si>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</si>
  <si>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</si>
  <si>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</si>
  <si>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</si>
  <si>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</si>
  <si>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</si>
  <si>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</si>
  <si>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</si>
  <si>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</si>
  <si>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</si>
  <si>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</si>
  <si>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</si>
  <si>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</si>
  <si>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</si>
  <si>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</si>
  <si>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</si>
  <si>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</si>
  <si>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</si>
  <si>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</si>
  <si>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</si>
  <si>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</si>
  <si>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</si>
  <si>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</si>
  <si>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</si>
  <si>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</si>
  <si>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</si>
  <si>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</si>
  <si>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</si>
  <si>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</si>
  <si>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</si>
  <si>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</si>
  <si>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</si>
  <si>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</si>
  <si>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</si>
  <si>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</si>
  <si>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</si>
  <si>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</si>
  <si>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</si>
  <si>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</si>
  <si>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</si>
  <si>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</si>
  <si>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</si>
  <si>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</si>
  <si>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</si>
  <si>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</si>
  <si>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</si>
  <si>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</si>
  <si>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</si>
  <si>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</si>
  <si>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</si>
  <si>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</si>
  <si>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</si>
  <si>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</si>
  <si>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</si>
  <si>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</si>
  <si>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</si>
  <si>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</si>
  <si>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</si>
  <si>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</si>
  <si>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</si>
  <si>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</si>
  <si>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</si>
  <si>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</si>
  <si>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</si>
  <si>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</si>
  <si>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</si>
  <si>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</si>
  <si>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</si>
  <si>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</si>
  <si>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</si>
  <si>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</si>
  <si>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</si>
  <si>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</si>
  <si>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</si>
  <si>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</si>
  <si>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</si>
  <si>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</si>
  <si>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</si>
  <si>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</si>
  <si>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</si>
  <si>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</si>
  <si>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</si>
  <si>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</si>
  <si>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</si>
  <si>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</si>
  <si>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</si>
  <si>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</si>
  <si>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</si>
  <si>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</si>
  <si>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</si>
  <si>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</si>
  <si>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</si>
  <si>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</si>
  <si>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</si>
  <si>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</si>
  <si>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</si>
  <si>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</si>
  <si>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</si>
  <si>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</si>
  <si>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</si>
  <si>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</si>
  <si>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</si>
  <si>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</si>
  <si>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</si>
  <si>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</si>
  <si>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</si>
  <si>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</si>
  <si>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</si>
  <si>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</si>
  <si>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</si>
  <si>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</si>
  <si>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</si>
  <si>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</si>
  <si>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</si>
  <si>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</si>
  <si>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</si>
  <si>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</si>
  <si>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</si>
  <si>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</si>
  <si>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</si>
  <si>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</si>
  <si>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</si>
  <si>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</si>
  <si>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</si>
  <si>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</si>
  <si>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</si>
  <si>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</si>
  <si>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</si>
  <si>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</si>
  <si>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</si>
  <si>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</si>
  <si>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</si>
  <si>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</si>
  <si>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</si>
  <si>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</si>
  <si>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</si>
  <si>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</si>
  <si>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</si>
  <si>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</si>
  <si>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</si>
  <si>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</si>
  <si>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</si>
  <si>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</si>
  <si>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</si>
  <si>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</si>
  <si>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</si>
  <si>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</si>
  <si>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</si>
  <si>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</si>
  <si>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</si>
  <si>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</si>
  <si>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</si>
  <si>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</si>
  <si>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</si>
  <si>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</si>
  <si>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</si>
  <si>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</si>
  <si>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</si>
  <si>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</si>
  <si>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</si>
  <si>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</si>
  <si>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</si>
  <si>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</si>
  <si>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</si>
  <si>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</si>
  <si>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</si>
  <si>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</si>
  <si>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</si>
  <si>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</si>
  <si>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</si>
  <si>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</si>
  <si>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</si>
  <si>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</si>
  <si>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</si>
  <si>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</si>
  <si>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</si>
  <si>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</si>
  <si>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</si>
  <si>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</si>
  <si>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</si>
  <si>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</si>
  <si>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</si>
  <si>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</si>
  <si>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</si>
  <si>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</si>
  <si>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</si>
  <si>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</si>
  <si>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</si>
  <si>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</si>
  <si>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</si>
  <si>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</si>
  <si>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</si>
  <si>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</si>
  <si>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</si>
  <si>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</si>
  <si>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</si>
  <si>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</si>
  <si>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</si>
  <si>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</si>
  <si>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</si>
  <si>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</si>
  <si>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</si>
  <si>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</si>
  <si>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</si>
  <si>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</si>
  <si>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</si>
  <si>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</si>
  <si>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</si>
  <si>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</si>
  <si>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</si>
  <si>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</si>
  <si>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</si>
  <si>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</si>
  <si>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</si>
  <si>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</si>
  <si>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</si>
  <si>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</si>
  <si>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</si>
  <si>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</si>
  <si>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</si>
  <si>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</si>
  <si>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</si>
  <si>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</si>
  <si>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</si>
  <si>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</si>
  <si>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</si>
  <si>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</si>
  <si>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</si>
  <si>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</si>
  <si>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</si>
  <si>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</si>
  <si>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</si>
  <si>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</si>
  <si>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</si>
  <si>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</si>
  <si>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</si>
  <si>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</si>
  <si>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</si>
  <si>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</si>
  <si>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</si>
  <si>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</si>
  <si>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</si>
  <si>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</si>
  <si>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</si>
  <si>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</si>
  <si>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</si>
  <si>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</si>
  <si>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</si>
  <si>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</si>
  <si>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</si>
  <si>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</si>
  <si>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</si>
  <si>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</si>
  <si>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</si>
  <si>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</si>
  <si>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</si>
  <si>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</si>
  <si>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</si>
  <si>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</si>
  <si>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</si>
  <si>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</si>
  <si>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</si>
  <si>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</si>
  <si>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</si>
  <si>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</si>
  <si>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</si>
  <si>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</si>
  <si>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</si>
  <si>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</si>
  <si>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</si>
  <si>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</si>
  <si>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</si>
  <si>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</si>
  <si>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</si>
  <si>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</si>
  <si>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</si>
  <si>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</si>
  <si>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</si>
  <si>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</si>
  <si>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</si>
  <si>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</si>
  <si>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</si>
  <si>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</si>
  <si>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</si>
  <si>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</si>
  <si>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</si>
  <si>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</si>
  <si>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</si>
  <si>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</si>
  <si>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</si>
  <si>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</si>
  <si>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</si>
  <si>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</si>
  <si>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</si>
  <si>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</si>
  <si>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</si>
  <si>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</si>
  <si>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</si>
  <si>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</si>
  <si>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</si>
  <si>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</si>
  <si>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</si>
  <si>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</si>
  <si>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</si>
  <si>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</si>
  <si>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</si>
  <si>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</si>
  <si>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</si>
  <si>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</si>
  <si>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</si>
  <si>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</si>
  <si>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</si>
  <si>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</si>
  <si>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</si>
  <si>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</si>
  <si>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</si>
  <si>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</si>
  <si>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</si>
  <si>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</si>
  <si>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</si>
  <si>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</si>
  <si>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</si>
  <si>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</si>
  <si>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</si>
  <si>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</si>
  <si>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</si>
  <si>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</si>
  <si>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</si>
  <si>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</si>
  <si>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</si>
  <si>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</si>
  <si>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</si>
  <si>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</si>
  <si>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</si>
  <si>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</si>
  <si>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</si>
  <si>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</si>
  <si>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</si>
  <si>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</si>
  <si>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</si>
  <si>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</si>
  <si>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</si>
  <si>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</si>
  <si>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</si>
  <si>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</si>
  <si>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</si>
  <si>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</si>
  <si>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</si>
  <si>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</si>
  <si>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</si>
  <si>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</si>
  <si>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</si>
  <si>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</si>
  <si>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</si>
  <si>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</si>
  <si>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</si>
  <si>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</si>
  <si>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</si>
  <si>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</si>
  <si>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</si>
  <si>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</si>
  <si>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</si>
  <si>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</si>
  <si>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</si>
  <si>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</si>
  <si>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</si>
  <si>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</si>
  <si>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</si>
  <si>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</si>
  <si>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</si>
  <si>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</si>
  <si>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</si>
  <si>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</si>
  <si>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</si>
  <si>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</si>
  <si>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</si>
  <si>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</si>
  <si>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</si>
  <si>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</si>
  <si>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</si>
  <si>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</si>
  <si>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</si>
  <si>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</si>
  <si>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</si>
  <si>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</si>
  <si>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</si>
  <si>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</si>
  <si>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</si>
  <si>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</si>
  <si>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</si>
  <si>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</si>
  <si>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</si>
  <si>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</si>
  <si>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</si>
  <si>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</si>
  <si>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</si>
  <si>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</si>
  <si>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</si>
  <si>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</si>
  <si>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</si>
  <si>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</si>
  <si>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</si>
  <si>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</si>
  <si>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</si>
  <si>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</si>
  <si>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</si>
  <si>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</si>
  <si>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</si>
  <si>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</si>
  <si>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</si>
  <si>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</si>
  <si>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</si>
  <si>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</si>
  <si>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</si>
  <si>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</si>
  <si>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</si>
  <si>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</si>
  <si>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</si>
  <si>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</si>
  <si>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</si>
  <si>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</si>
  <si>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</si>
  <si>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</si>
  <si>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</si>
  <si>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</si>
  <si>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</si>
  <si>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</si>
  <si>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</si>
  <si>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</si>
  <si>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</si>
  <si>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</si>
  <si>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</si>
  <si>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</si>
  <si>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</si>
  <si>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</si>
  <si>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</si>
  <si>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</si>
  <si>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</si>
  <si>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</si>
  <si>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</si>
  <si>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</si>
  <si>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</si>
  <si>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</si>
  <si>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</si>
  <si>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</si>
  <si>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</si>
  <si>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</si>
  <si>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</si>
  <si>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</si>
  <si>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</si>
  <si>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</si>
  <si>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</si>
  <si>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</si>
  <si>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</si>
  <si>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</si>
  <si>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</si>
  <si>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</si>
  <si>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</si>
  <si>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</si>
  <si>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</si>
  <si>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</si>
  <si>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</si>
  <si>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</si>
  <si>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</si>
  <si>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</si>
  <si>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</si>
  <si>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</si>
  <si>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</si>
  <si>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</si>
  <si>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</si>
  <si>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</si>
  <si>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</si>
  <si>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</si>
  <si>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</si>
  <si>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</si>
  <si>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</si>
  <si>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</si>
  <si>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</si>
  <si>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</si>
  <si>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</si>
  <si>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</si>
  <si>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</si>
  <si>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</si>
  <si>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</si>
  <si>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</si>
  <si>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</si>
  <si>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</si>
  <si>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</si>
  <si>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</si>
  <si>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</si>
  <si>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</si>
  <si>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</si>
  <si>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</si>
  <si>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</si>
  <si>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</si>
  <si>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</si>
  <si>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</si>
  <si>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</si>
  <si>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</si>
  <si>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</si>
  <si>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</si>
  <si>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</si>
  <si>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</si>
  <si>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</si>
  <si>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</si>
  <si>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</si>
  <si>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</si>
  <si>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</si>
  <si>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</si>
  <si>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</si>
  <si>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</si>
  <si>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</si>
  <si>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</si>
  <si>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</si>
  <si>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</si>
  <si>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</si>
  <si>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</si>
  <si>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</si>
  <si>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</si>
  <si>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</si>
  <si>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</si>
  <si>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</si>
  <si>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</si>
  <si>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</si>
  <si>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</si>
  <si>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</si>
  <si>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</si>
  <si>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</si>
  <si>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</si>
  <si>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</si>
  <si>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</si>
  <si>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</si>
  <si>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</si>
  <si>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</si>
  <si>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</si>
  <si>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</si>
  <si>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</si>
  <si>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</si>
  <si>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</si>
  <si>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</si>
  <si>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</si>
  <si>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</si>
  <si>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</si>
  <si>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</si>
  <si>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</si>
  <si>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</si>
  <si>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</si>
  <si>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</si>
  <si>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</si>
  <si>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</si>
  <si>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</si>
  <si>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</si>
  <si>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</si>
  <si>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</si>
  <si>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</si>
  <si>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</si>
  <si>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</si>
  <si>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</si>
  <si>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</si>
  <si>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</si>
  <si>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</si>
  <si>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</si>
  <si>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</si>
  <si>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</si>
  <si>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</si>
  <si>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</si>
  <si>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</si>
  <si>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</si>
  <si>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</si>
  <si>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</si>
  <si>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</si>
  <si>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</si>
  <si>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</si>
  <si>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</si>
  <si>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</si>
  <si>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</si>
  <si>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</si>
  <si>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</si>
  <si>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</si>
  <si>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</si>
  <si>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</si>
  <si>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</si>
  <si>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</si>
  <si>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</si>
  <si>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</si>
  <si>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</si>
  <si>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</si>
  <si>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</si>
  <si>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</si>
  <si>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</si>
  <si>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</si>
  <si>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</si>
  <si>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</si>
  <si>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</si>
  <si>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</si>
  <si>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</si>
  <si>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</si>
  <si>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</si>
  <si>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</si>
  <si>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</si>
  <si>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</si>
  <si>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</si>
  <si>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</si>
  <si>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</si>
  <si>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</si>
  <si>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</si>
  <si>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</si>
  <si>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</si>
  <si>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</si>
  <si>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</si>
  <si>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</si>
  <si>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</si>
  <si>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</si>
  <si>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</si>
  <si>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</si>
  <si>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</si>
  <si>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</si>
  <si>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</si>
  <si>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</si>
  <si>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</si>
  <si>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</si>
  <si>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</si>
  <si>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</si>
  <si>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</si>
  <si>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</si>
  <si>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</si>
  <si>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</si>
  <si>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</si>
  <si>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</si>
  <si>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</si>
  <si>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</si>
  <si>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</si>
  <si>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</si>
  <si>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</si>
  <si>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</si>
  <si>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</si>
  <si>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</si>
  <si>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</si>
  <si>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</si>
  <si>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</si>
  <si>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</si>
  <si>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</si>
  <si>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</si>
  <si>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</si>
  <si>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</si>
  <si>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</si>
  <si>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</si>
  <si>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</si>
  <si>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</si>
  <si>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</si>
  <si>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</si>
  <si>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</si>
  <si>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</si>
  <si>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</si>
  <si>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</si>
  <si>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</si>
  <si>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</si>
  <si>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</si>
  <si>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</si>
  <si>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</si>
  <si>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</si>
  <si>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</si>
  <si>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</si>
  <si>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</si>
  <si>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</si>
  <si>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</si>
  <si>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</si>
  <si>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</si>
  <si>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</si>
  <si>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</si>
  <si>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</si>
  <si>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</si>
  <si>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</si>
  <si>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</si>
  <si>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</si>
  <si>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</si>
  <si>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</si>
  <si>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</si>
  <si>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</si>
  <si>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</si>
  <si>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</si>
  <si>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</si>
  <si>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</si>
  <si>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</si>
  <si>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</si>
  <si>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</si>
  <si>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</si>
  <si>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</si>
  <si>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</si>
  <si>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</si>
  <si>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</si>
  <si>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</si>
  <si>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</si>
  <si>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</si>
  <si>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</si>
  <si>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</si>
  <si>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</si>
  <si>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</si>
  <si>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</si>
  <si>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</si>
  <si>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</si>
  <si>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</si>
  <si>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</si>
  <si>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</si>
  <si>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</si>
  <si>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</si>
  <si>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</si>
  <si>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</si>
  <si>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</si>
  <si>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</si>
  <si>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</si>
  <si>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</si>
  <si>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</si>
  <si>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</si>
  <si>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</si>
  <si>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</si>
  <si>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</si>
  <si>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</si>
  <si>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</si>
  <si>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</si>
  <si>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</si>
  <si>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</si>
  <si>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</si>
  <si>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</si>
  <si>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</si>
  <si>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</si>
  <si>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</si>
  <si>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</si>
  <si>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</si>
  <si>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</si>
  <si>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</si>
  <si>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</si>
  <si>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</si>
  <si>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</si>
  <si>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</si>
  <si>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</si>
  <si>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</si>
  <si>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</si>
  <si>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</si>
  <si>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</si>
  <si>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</si>
  <si>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</si>
  <si>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</si>
  <si>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</si>
  <si>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</si>
  <si>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</si>
  <si>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</si>
  <si>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</si>
  <si>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</si>
  <si>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</si>
  <si>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</si>
  <si>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</si>
  <si>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</si>
  <si>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</si>
  <si>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</si>
  <si>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</si>
  <si>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</si>
  <si>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</si>
  <si>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</si>
  <si>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</si>
  <si>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</si>
  <si>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</si>
  <si>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</si>
  <si>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</si>
  <si>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</si>
  <si>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</si>
  <si>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</si>
  <si>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</si>
  <si>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</si>
  <si>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</si>
  <si>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</si>
  <si>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</si>
  <si>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</si>
  <si>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</si>
  <si>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</si>
  <si>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</si>
  <si>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</si>
  <si>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</si>
  <si>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</si>
  <si>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</si>
  <si>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</si>
  <si>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</si>
  <si>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</si>
  <si>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</si>
  <si>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</si>
  <si>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</si>
  <si>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</si>
  <si>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</si>
  <si>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</si>
  <si>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</si>
  <si>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</si>
  <si>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</si>
  <si>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</si>
  <si>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</si>
  <si>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</si>
  <si>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</si>
  <si>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</si>
  <si>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</si>
  <si>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</si>
  <si>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</si>
  <si>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</si>
  <si>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</si>
  <si>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</si>
  <si>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</si>
  <si>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</si>
  <si>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</si>
  <si>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</si>
  <si>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</si>
  <si>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</si>
  <si>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</si>
  <si>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</si>
  <si>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</si>
  <si>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</si>
  <si>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</si>
  <si>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</si>
  <si>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</si>
  <si>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</si>
  <si>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</si>
  <si>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</si>
  <si>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</si>
  <si>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</si>
  <si>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</si>
  <si>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</si>
  <si>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</si>
  <si>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</si>
  <si>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</si>
  <si>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</si>
  <si>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</si>
  <si>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</si>
  <si>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</si>
  <si>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</si>
  <si>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</si>
  <si>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</si>
  <si>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</si>
  <si>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</si>
  <si>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</si>
  <si>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</si>
  <si>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</si>
  <si>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</si>
  <si>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</si>
  <si>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</si>
  <si>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</si>
  <si>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</si>
  <si>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</si>
  <si>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</si>
  <si>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</si>
  <si>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</si>
  <si>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</si>
  <si>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</si>
  <si>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</si>
  <si>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</si>
  <si>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</si>
  <si>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</si>
  <si>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</si>
  <si>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</si>
  <si>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</si>
  <si>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</si>
  <si>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</si>
  <si>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</si>
  <si>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</si>
  <si>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</si>
  <si>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</si>
  <si>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</si>
  <si>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</si>
  <si>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</si>
  <si>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</si>
  <si>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</si>
  <si>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</si>
  <si>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</si>
  <si>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</si>
  <si>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</si>
  <si>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</si>
  <si>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</si>
  <si>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</si>
  <si>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</si>
  <si>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</si>
  <si>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</si>
  <si>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</si>
  <si>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</si>
  <si>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</si>
  <si>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</si>
  <si>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</si>
  <si>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</si>
  <si>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</si>
  <si>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</si>
  <si>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</si>
  <si>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</si>
  <si>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</si>
  <si>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</si>
  <si>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</si>
  <si>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</si>
  <si>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</si>
  <si>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</si>
  <si>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</si>
  <si>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</si>
  <si>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</si>
  <si>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</si>
  <si>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</si>
  <si>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</si>
  <si>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</si>
  <si>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</si>
  <si>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</si>
  <si>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</si>
  <si>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</si>
  <si>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</si>
  <si>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</si>
  <si>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</si>
  <si>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</si>
  <si>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</si>
  <si>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</si>
  <si>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</si>
  <si>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</si>
  <si>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</si>
  <si>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</si>
  <si>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</si>
  <si>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</si>
  <si>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</si>
  <si>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</si>
  <si>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</si>
  <si>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</si>
  <si>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</si>
  <si>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</si>
  <si>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</si>
  <si>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</si>
  <si>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</si>
  <si>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</si>
  <si>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</si>
  <si>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</si>
  <si>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</si>
  <si>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</si>
  <si>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</si>
  <si>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</si>
  <si>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</si>
  <si>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</si>
  <si>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</si>
  <si>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</si>
  <si>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</si>
  <si>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</si>
  <si>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</si>
  <si>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</si>
  <si>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</si>
  <si>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</si>
  <si>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</si>
  <si>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</si>
  <si>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</si>
  <si>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</si>
  <si>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</si>
  <si>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</si>
  <si>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</si>
  <si>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</si>
  <si>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</si>
  <si>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</si>
  <si>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</si>
  <si>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</si>
  <si>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</si>
  <si>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</si>
  <si>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</si>
  <si>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</si>
  <si>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</si>
  <si>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</si>
  <si>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</si>
  <si>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</si>
  <si>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</si>
  <si>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</si>
  <si>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</si>
  <si>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</si>
  <si>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</si>
  <si>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</si>
  <si>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</si>
  <si>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</si>
  <si>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</si>
  <si>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</si>
  <si>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</si>
  <si>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</si>
  <si>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</si>
  <si>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</si>
  <si>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</si>
  <si>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</si>
  <si>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</si>
  <si>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</si>
  <si>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</si>
  <si>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</si>
  <si>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</si>
  <si>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</si>
  <si>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</si>
  <si>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</si>
  <si>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</si>
  <si>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</si>
  <si>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</si>
  <si>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</si>
  <si>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</si>
  <si>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</si>
  <si>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</si>
  <si>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</si>
  <si>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</si>
  <si>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</si>
  <si>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</si>
  <si>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</si>
  <si>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</si>
  <si>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</si>
  <si>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</si>
  <si>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</si>
  <si>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</si>
  <si>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</si>
  <si>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</si>
  <si>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</si>
  <si>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</si>
  <si>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</si>
  <si>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</si>
  <si>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</si>
  <si>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</si>
  <si>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</si>
  <si>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</si>
  <si>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</si>
  <si>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</si>
  <si>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</si>
  <si>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</si>
  <si>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</si>
  <si>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</si>
  <si>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</si>
  <si>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</si>
  <si>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</si>
  <si>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</si>
  <si>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</si>
  <si>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</si>
  <si>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</si>
  <si>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</si>
  <si>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</si>
  <si>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</si>
  <si>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</si>
  <si>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</si>
  <si>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</si>
  <si>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</si>
  <si>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</si>
  <si>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</si>
  <si>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</si>
  <si>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</si>
  <si>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</si>
  <si>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</si>
  <si>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</si>
  <si>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</si>
  <si>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</si>
  <si>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</si>
  <si>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</si>
  <si>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</si>
  <si>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</si>
  <si>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</si>
  <si>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</si>
  <si>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</si>
  <si>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</si>
  <si>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</si>
  <si>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</si>
  <si>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</si>
  <si>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</si>
  <si>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</si>
  <si>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</si>
  <si>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</si>
  <si>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</si>
  <si>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</si>
  <si>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</si>
  <si>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</si>
  <si>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</si>
  <si>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</si>
  <si>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</si>
  <si>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</si>
  <si>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</si>
  <si>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</si>
  <si>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</si>
  <si>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</si>
  <si>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</si>
  <si>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</si>
  <si>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</si>
  <si>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</si>
  <si>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</si>
  <si>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</si>
  <si>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</si>
  <si>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</si>
  <si>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</si>
  <si>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</si>
  <si>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</si>
  <si>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</si>
  <si>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</si>
  <si>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</si>
  <si>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</si>
  <si>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</si>
  <si>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</si>
  <si>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</si>
  <si>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</si>
  <si>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</si>
  <si>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</si>
  <si>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</si>
  <si>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</si>
  <si>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</si>
  <si>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</si>
  <si>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</si>
  <si>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</si>
  <si>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</si>
  <si>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</si>
  <si>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</si>
  <si>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</si>
  <si>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</si>
  <si>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</si>
  <si>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</si>
  <si>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</si>
  <si>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</si>
  <si>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</si>
  <si>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</si>
  <si>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</si>
  <si>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</si>
  <si>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</si>
  <si>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</si>
  <si>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</si>
  <si>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</si>
  <si>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</si>
  <si>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</si>
  <si>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</si>
  <si>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</si>
  <si>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</si>
  <si>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</si>
  <si>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</si>
  <si>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</si>
  <si>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</si>
  <si>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</si>
  <si>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</si>
  <si>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</si>
  <si>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</si>
  <si>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</si>
  <si>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</si>
  <si>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</si>
  <si>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</si>
  <si>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</si>
  <si>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</si>
  <si>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</si>
  <si>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</si>
  <si>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</si>
  <si>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</si>
  <si>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</si>
  <si>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</si>
  <si>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</si>
  <si>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</si>
  <si>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</si>
  <si>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</si>
  <si>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</si>
  <si>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</si>
  <si>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</si>
  <si>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</si>
  <si>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</si>
  <si>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</si>
  <si>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</si>
  <si>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</si>
  <si>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</si>
  <si>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</si>
  <si>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</si>
  <si>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</si>
  <si>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</si>
  <si>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</si>
  <si>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</si>
  <si>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</si>
  <si>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</si>
  <si>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</si>
  <si>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</si>
  <si>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</si>
  <si>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</si>
  <si>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</si>
  <si>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</si>
  <si>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</si>
  <si>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</si>
  <si>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</si>
  <si>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</si>
  <si>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</si>
  <si>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</si>
  <si>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</si>
  <si>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</si>
  <si>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</si>
  <si>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</si>
  <si>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</si>
  <si>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</si>
  <si>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</si>
  <si>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</si>
  <si>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</si>
  <si>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</si>
  <si>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</si>
  <si>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</si>
  <si>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</si>
  <si>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</si>
  <si>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</si>
  <si>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</si>
  <si>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</si>
  <si>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</si>
  <si>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</si>
  <si>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</si>
  <si>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</si>
  <si>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</si>
  <si>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</si>
  <si>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</si>
  <si>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</si>
  <si>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</si>
  <si>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</si>
  <si>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</si>
  <si>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</si>
  <si>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</si>
  <si>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</si>
  <si>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</si>
  <si>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</si>
  <si>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</si>
  <si>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</si>
  <si>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</si>
  <si>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</si>
  <si>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</si>
  <si>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</si>
  <si>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</si>
  <si>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</si>
  <si>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</si>
  <si>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</si>
  <si>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</si>
  <si>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</si>
  <si>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</si>
  <si>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</si>
  <si>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</si>
  <si>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</si>
  <si>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</si>
  <si>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</si>
  <si>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</si>
  <si>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</si>
  <si>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</si>
  <si>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</si>
  <si>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</si>
  <si>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</si>
  <si>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</si>
  <si>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</si>
  <si>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</si>
  <si>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</si>
  <si>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</si>
  <si>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</si>
  <si>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</si>
  <si>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</si>
  <si>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</si>
  <si>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</si>
  <si>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</si>
  <si>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</si>
  <si>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</si>
  <si>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</si>
  <si>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</si>
  <si>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</si>
  <si>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</si>
  <si>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</si>
  <si>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</si>
  <si>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</si>
  <si>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</si>
  <si>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</si>
  <si>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</si>
  <si>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</si>
  <si>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</si>
  <si>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</si>
  <si>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</si>
  <si>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</si>
  <si>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</si>
  <si>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</si>
  <si>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</si>
  <si>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</si>
  <si>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</si>
  <si>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</si>
  <si>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</si>
  <si>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</si>
  <si>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</si>
  <si>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</si>
  <si>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</si>
  <si>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</si>
  <si>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</si>
  <si>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</si>
  <si>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</si>
  <si>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</si>
  <si>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</si>
  <si>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</si>
  <si>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</si>
  <si>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</si>
  <si>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</si>
  <si>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</si>
  <si>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</si>
  <si>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</si>
  <si>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</si>
  <si>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</si>
  <si>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</si>
  <si>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</si>
  <si>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</si>
  <si>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</si>
  <si>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</si>
  <si>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</si>
  <si>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</si>
  <si>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</si>
  <si>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</si>
  <si>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</si>
  <si>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</si>
  <si>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</si>
  <si>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</si>
  <si>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</si>
  <si>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</si>
  <si>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</si>
  <si>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</si>
  <si>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</si>
  <si>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</si>
  <si>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</si>
  <si>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</si>
  <si>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</si>
  <si>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</si>
  <si>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</si>
  <si>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</si>
  <si>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</si>
  <si>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</si>
  <si>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</si>
  <si>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</si>
  <si>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</si>
  <si>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</si>
  <si>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</si>
  <si>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</si>
  <si>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</si>
  <si>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</si>
  <si>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</si>
  <si>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</si>
  <si>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</si>
  <si>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</si>
  <si>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</si>
  <si>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</si>
  <si>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</si>
  <si>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</si>
  <si>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</si>
  <si>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</si>
  <si>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</si>
  <si>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</si>
  <si>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</si>
  <si>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</si>
  <si>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</si>
  <si>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</si>
  <si>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</si>
  <si>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</si>
  <si>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</si>
  <si>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</si>
  <si>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</si>
  <si>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</si>
  <si>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</si>
  <si>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</si>
  <si>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</si>
  <si>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</si>
  <si>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</si>
  <si>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</si>
  <si>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</si>
  <si>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</si>
  <si>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</si>
  <si>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</si>
  <si>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</si>
  <si>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</si>
  <si>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</si>
  <si>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</si>
  <si>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</si>
  <si>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</si>
  <si>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</si>
  <si>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</si>
  <si>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</si>
  <si>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</si>
  <si>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</si>
  <si>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</si>
  <si>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</si>
  <si>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</si>
  <si>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</si>
  <si>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</si>
  <si>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</si>
  <si>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</si>
  <si>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</si>
  <si>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</si>
  <si>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</si>
  <si>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</si>
  <si>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</si>
  <si>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</si>
  <si>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</si>
  <si>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</si>
  <si>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</si>
  <si>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</si>
  <si>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</si>
  <si>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</si>
  <si>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</si>
  <si>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</si>
  <si>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</si>
  <si>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</si>
  <si>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</si>
  <si>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</si>
  <si>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</si>
  <si>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</si>
  <si>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</si>
  <si>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</si>
  <si>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</si>
  <si>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</si>
  <si>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</si>
  <si>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</si>
  <si>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</si>
  <si>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</si>
  <si>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</si>
  <si>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</si>
  <si>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</si>
  <si>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</si>
  <si>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</si>
  <si>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</si>
  <si>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</si>
  <si>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</si>
  <si>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</si>
  <si>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</si>
  <si>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</si>
  <si>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</si>
  <si>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</si>
  <si>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</si>
  <si>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</si>
  <si>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</si>
  <si>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</si>
  <si>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</si>
  <si>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</si>
  <si>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</si>
  <si>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</si>
  <si>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</si>
  <si>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</si>
  <si>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</si>
  <si>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</si>
  <si>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</si>
  <si>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</si>
  <si>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</si>
  <si>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</si>
  <si>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</si>
  <si>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</si>
  <si>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</si>
  <si>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</si>
  <si>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</si>
  <si>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</si>
  <si>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</si>
  <si>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</si>
  <si>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</si>
  <si>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</si>
  <si>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</si>
  <si>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</si>
  <si>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</si>
  <si>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</si>
  <si>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</si>
  <si>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</si>
  <si>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</si>
  <si>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</si>
  <si>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</si>
  <si>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</si>
  <si>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</si>
  <si>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</si>
  <si>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</si>
  <si>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</si>
  <si>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</si>
  <si>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</si>
  <si>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</si>
  <si>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</si>
  <si>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</si>
  <si>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</si>
  <si>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</si>
  <si>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</si>
  <si>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</si>
  <si>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</si>
  <si>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</si>
  <si>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</si>
  <si>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</si>
  <si>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</si>
  <si>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</si>
  <si>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</si>
  <si>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</si>
  <si>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</si>
  <si>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</si>
  <si>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</si>
  <si>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</si>
  <si>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</si>
  <si>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</si>
  <si>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</si>
  <si>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</si>
  <si>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</si>
  <si>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</si>
  <si>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</si>
  <si>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</si>
  <si>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</si>
  <si>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</si>
  <si>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</si>
  <si>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</si>
  <si>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</si>
  <si>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</si>
  <si>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</si>
  <si>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</si>
  <si>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</si>
  <si>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</si>
  <si>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</si>
  <si>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</si>
  <si>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</si>
  <si>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</si>
  <si>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</si>
  <si>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</si>
  <si>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</si>
  <si>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</si>
  <si>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</si>
  <si>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</si>
  <si>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</si>
  <si>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</si>
  <si>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</si>
  <si>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</si>
  <si>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</si>
  <si>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</si>
  <si>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</si>
  <si>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</si>
  <si>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</si>
  <si>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</si>
  <si>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</si>
  <si>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</si>
  <si>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</si>
  <si>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</si>
  <si>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</si>
  <si>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</si>
  <si>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</si>
  <si>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</si>
  <si>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</si>
  <si>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</si>
  <si>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</si>
  <si>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</si>
  <si>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</si>
  <si>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</si>
  <si>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</si>
  <si>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</si>
  <si>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</si>
  <si>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</si>
  <si>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</si>
  <si>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</si>
  <si>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</si>
  <si>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</si>
  <si>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</si>
  <si>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</si>
  <si>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</si>
  <si>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</si>
  <si>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</si>
  <si>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</si>
  <si>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</si>
  <si>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</si>
  <si>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</si>
  <si>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</si>
  <si>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</si>
  <si>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</si>
  <si>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</si>
  <si>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</si>
  <si>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</si>
  <si>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</si>
  <si>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</si>
  <si>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</si>
  <si>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</si>
  <si>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</si>
  <si>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</si>
  <si>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</si>
  <si>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</si>
  <si>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</si>
  <si>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</si>
  <si>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</si>
  <si>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</si>
  <si>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</si>
  <si>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</si>
  <si>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</si>
  <si>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</si>
  <si>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</si>
  <si>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</si>
  <si>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</si>
  <si>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</si>
  <si>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</si>
  <si>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</si>
  <si>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</si>
  <si>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</si>
  <si>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</si>
  <si>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</si>
  <si>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</si>
  <si>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</si>
  <si>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</si>
  <si>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</si>
  <si>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</si>
  <si>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</si>
  <si>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</si>
  <si>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</si>
  <si>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</si>
  <si>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</si>
  <si>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</si>
  <si>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</si>
  <si>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</si>
  <si>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</si>
  <si>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</si>
  <si>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</si>
  <si>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</si>
  <si>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</si>
  <si>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</si>
  <si>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</si>
  <si>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</si>
  <si>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</si>
  <si>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</si>
  <si>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</si>
  <si>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</si>
  <si>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</si>
  <si>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</si>
  <si>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</si>
  <si>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</si>
  <si>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</si>
  <si>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</si>
  <si>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</si>
  <si>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</si>
  <si>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</si>
  <si>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</si>
  <si>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</si>
  <si>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</si>
  <si>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</si>
  <si>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</si>
  <si>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</si>
  <si>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</si>
  <si>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</si>
  <si>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</si>
  <si>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</si>
  <si>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</si>
  <si>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</si>
  <si>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</si>
  <si>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</si>
  <si>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</si>
  <si>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</si>
  <si>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</si>
  <si>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</si>
  <si>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</si>
  <si>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</si>
  <si>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</si>
  <si>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</si>
  <si>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</si>
  <si>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</si>
  <si>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</si>
  <si>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</si>
  <si>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</si>
  <si>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</si>
  <si>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</si>
  <si>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</si>
  <si>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</si>
  <si>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</si>
  <si>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</si>
  <si>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</si>
  <si>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</si>
  <si>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</si>
  <si>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</si>
  <si>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</si>
  <si>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</si>
  <si>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</si>
  <si>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</si>
  <si>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</si>
  <si>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</si>
  <si>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</si>
  <si>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</si>
  <si>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</si>
  <si>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</si>
  <si>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</si>
  <si>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</si>
  <si>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</si>
  <si>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</si>
  <si>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</si>
  <si>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</si>
  <si>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</si>
  <si>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</si>
  <si>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</si>
  <si>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</si>
  <si>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</si>
  <si>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</si>
  <si>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</si>
  <si>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</si>
  <si>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</si>
  <si>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</si>
  <si>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</si>
  <si>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</si>
  <si>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</si>
  <si>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</si>
  <si>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</si>
  <si>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</si>
  <si>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</si>
  <si>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</si>
  <si>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</si>
  <si>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</si>
  <si>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</si>
  <si>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</si>
  <si>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</si>
  <si>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</si>
  <si>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</si>
  <si>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</si>
  <si>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</si>
  <si>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</si>
  <si>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</si>
  <si>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</si>
  <si>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</si>
  <si>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</si>
  <si>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</si>
  <si>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</si>
  <si>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</si>
  <si>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</si>
  <si>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</si>
  <si>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</si>
  <si>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</si>
  <si>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</si>
  <si>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</si>
  <si>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</si>
  <si>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</si>
  <si>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</si>
  <si>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</si>
  <si>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</si>
  <si>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</si>
  <si>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</si>
  <si>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</si>
  <si>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</si>
  <si>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</si>
  <si>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</si>
  <si>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</si>
  <si>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</si>
  <si>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</si>
  <si>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</si>
  <si>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</si>
  <si>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</si>
  <si>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</si>
  <si>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</si>
  <si>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</si>
  <si>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</si>
  <si>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</si>
  <si>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</si>
  <si>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</si>
  <si>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</si>
  <si>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</si>
  <si>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</si>
  <si>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</si>
  <si>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</si>
  <si>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</si>
  <si>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</si>
  <si>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</si>
  <si>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</si>
  <si>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</si>
  <si>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</si>
  <si>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</si>
  <si>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</si>
  <si>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</si>
  <si>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</si>
  <si>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</si>
  <si>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</si>
  <si>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</si>
  <si>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</si>
  <si>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</si>
  <si>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</si>
  <si>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</si>
  <si>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</si>
  <si>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</si>
  <si>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</si>
  <si>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</si>
  <si>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</si>
  <si>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</si>
  <si>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</si>
  <si>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</si>
  <si>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</si>
  <si>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</si>
  <si>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</si>
  <si>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</si>
  <si>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</si>
  <si>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</si>
  <si>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</si>
  <si>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</si>
  <si>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</si>
  <si>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</si>
  <si>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</si>
  <si>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</si>
  <si>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</si>
  <si>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</si>
  <si>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</si>
  <si>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</si>
  <si>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</si>
  <si>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</si>
  <si>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</si>
  <si>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</si>
  <si>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</si>
  <si>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</si>
  <si>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</si>
  <si>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</si>
  <si>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</si>
  <si>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</si>
  <si>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</si>
  <si>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</si>
  <si>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</si>
  <si>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</si>
  <si>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</si>
  <si>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</si>
  <si>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</si>
  <si>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</si>
  <si>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</si>
  <si>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</si>
  <si>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</si>
  <si>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</si>
  <si>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</si>
  <si>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</si>
  <si>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</si>
  <si>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</si>
  <si>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</si>
  <si>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</si>
  <si>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</si>
  <si>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</si>
  <si>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</si>
  <si>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</si>
  <si>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</si>
  <si>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</si>
  <si>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</si>
  <si>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</si>
  <si>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</si>
  <si>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</si>
  <si>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</si>
  <si>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</si>
  <si>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</si>
  <si>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</si>
  <si>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</si>
  <si>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</si>
  <si>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</si>
  <si>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</si>
  <si>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</si>
  <si>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</si>
  <si>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</si>
  <si>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</si>
  <si>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</si>
  <si>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</si>
  <si>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</si>
  <si>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</si>
  <si>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</si>
  <si>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</si>
  <si>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</si>
  <si>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</si>
  <si>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</si>
  <si>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</si>
  <si>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</si>
  <si>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</si>
  <si>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</si>
  <si>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</si>
  <si>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</si>
  <si>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</si>
  <si>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</si>
  <si>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</si>
  <si>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</si>
  <si>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</si>
  <si>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</si>
  <si>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</si>
  <si>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</si>
  <si>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</si>
  <si>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</si>
  <si>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</si>
  <si>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</si>
  <si>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</si>
  <si>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</si>
  <si>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</si>
  <si>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</si>
  <si>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</si>
  <si>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</si>
  <si>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</si>
  <si>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</si>
  <si>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</si>
  <si>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</si>
  <si>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</si>
  <si>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</si>
  <si>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</si>
  <si>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</si>
  <si>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</si>
  <si>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</si>
  <si>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</si>
  <si>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</si>
  <si>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</si>
  <si>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</si>
  <si>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</si>
  <si>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</si>
  <si>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</si>
  <si>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</si>
  <si>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</si>
  <si>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</si>
  <si>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</si>
  <si>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</si>
  <si>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</si>
  <si>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</si>
  <si>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</si>
  <si>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</si>
  <si>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</si>
  <si>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</si>
  <si>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</si>
  <si>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</si>
  <si>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</si>
  <si>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</si>
  <si>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</si>
  <si>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</si>
  <si>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</si>
  <si>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</si>
  <si>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</si>
  <si>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</si>
  <si>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</si>
  <si>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</si>
  <si>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</si>
  <si>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</si>
  <si>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</si>
  <si>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</si>
  <si>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</si>
  <si>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</si>
  <si>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</si>
  <si>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</si>
  <si>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</si>
  <si>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</si>
  <si>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</si>
  <si>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</si>
  <si>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</si>
  <si>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</si>
  <si>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</si>
  <si>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</si>
  <si>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</si>
  <si>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</si>
  <si>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</si>
  <si>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</si>
  <si>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</si>
  <si>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</si>
  <si>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</si>
  <si>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</si>
  <si>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</si>
  <si>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</si>
  <si>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</si>
  <si>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</si>
  <si>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</si>
  <si>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</si>
  <si>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</si>
  <si>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</si>
  <si>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</si>
  <si>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</si>
  <si>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</si>
  <si>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</si>
  <si>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</si>
  <si>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</si>
  <si>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</si>
  <si>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</si>
  <si>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</si>
  <si>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</si>
  <si>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</si>
  <si>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</si>
  <si>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</si>
  <si>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</si>
  <si>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</si>
  <si>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</si>
  <si>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</si>
  <si>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</si>
  <si>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</si>
  <si>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</si>
  <si>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</si>
  <si>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</si>
  <si>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</si>
  <si>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</si>
  <si>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</si>
  <si>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</si>
  <si>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</si>
  <si>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</si>
  <si>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</si>
  <si>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</si>
  <si>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</si>
  <si>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</si>
  <si>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</si>
  <si>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</si>
  <si>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</si>
  <si>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</si>
  <si>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</si>
  <si>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</si>
  <si>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</si>
  <si>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</si>
  <si>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</si>
  <si>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</si>
  <si>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</si>
  <si>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</si>
  <si>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</si>
  <si>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</si>
  <si>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</si>
  <si>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</si>
  <si>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</si>
  <si>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</si>
  <si>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</si>
  <si>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</si>
  <si>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</si>
  <si>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</si>
  <si>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</si>
  <si>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</si>
  <si>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</si>
  <si>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</si>
  <si>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</si>
  <si>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</si>
  <si>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</si>
  <si>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</si>
  <si>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</si>
  <si>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</si>
  <si>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</si>
  <si>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</si>
  <si>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</si>
  <si>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</si>
  <si>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</si>
  <si>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</si>
  <si>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</si>
  <si>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</si>
  <si>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</si>
  <si>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</si>
  <si>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</si>
  <si>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</si>
  <si>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</si>
  <si>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</si>
  <si>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</si>
  <si>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</si>
  <si>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</si>
  <si>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</si>
  <si>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</si>
  <si>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</si>
  <si>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</si>
  <si>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</si>
  <si>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</si>
  <si>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</si>
  <si>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</si>
  <si>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</si>
  <si>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</si>
  <si>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</si>
  <si>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</si>
  <si>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</si>
  <si>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</si>
  <si>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</si>
  <si>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</si>
  <si>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</si>
  <si>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</si>
  <si>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</si>
  <si>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</si>
  <si>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</si>
  <si>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</si>
  <si>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</si>
  <si>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</si>
  <si>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</si>
  <si>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</si>
  <si>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</si>
  <si>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</si>
  <si>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</si>
  <si>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</si>
  <si>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</si>
  <si>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</si>
  <si>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</si>
  <si>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</si>
  <si>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</si>
  <si>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</si>
  <si>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</si>
  <si>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</si>
  <si>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</si>
  <si>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</si>
  <si>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</si>
  <si>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</si>
  <si>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</si>
  <si>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</si>
  <si>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</si>
  <si>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</si>
  <si>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</si>
  <si>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</si>
  <si>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</si>
  <si>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</si>
  <si>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</si>
  <si>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</si>
  <si>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</si>
  <si>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</si>
  <si>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</si>
  <si>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</si>
  <si>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</si>
  <si>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</si>
  <si>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</si>
  <si>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</si>
  <si>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</si>
  <si>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</si>
  <si>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</si>
  <si>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</si>
  <si>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</si>
  <si>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</si>
  <si>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</si>
  <si>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</si>
  <si>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</si>
  <si>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</si>
  <si>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</si>
  <si>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</si>
  <si>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</si>
  <si>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</si>
  <si>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</si>
  <si>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</si>
  <si>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</si>
  <si>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</si>
  <si>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</si>
  <si>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</si>
  <si>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</si>
  <si>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</si>
  <si>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</si>
  <si>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</si>
  <si>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</si>
  <si>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</si>
  <si>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</si>
  <si>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</si>
  <si>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</si>
  <si>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</si>
  <si>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</si>
  <si>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</si>
  <si>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</si>
  <si>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</si>
  <si>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</si>
  <si>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</si>
  <si>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</si>
  <si>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</si>
  <si>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</si>
  <si>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</si>
  <si>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</si>
  <si>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</si>
  <si>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</si>
  <si>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</si>
  <si>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</si>
  <si>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</si>
  <si>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</si>
  <si>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</si>
  <si>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</si>
  <si>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</si>
  <si>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</si>
  <si>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</si>
  <si>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</si>
  <si>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</si>
  <si>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</si>
  <si>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</si>
  <si>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</si>
  <si>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</si>
  <si>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</si>
  <si>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</si>
  <si>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</si>
  <si>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</si>
  <si>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</si>
  <si>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</si>
  <si>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</si>
  <si>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</si>
  <si>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</si>
  <si>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</si>
  <si>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</si>
  <si>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</si>
  <si>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</si>
  <si>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</si>
  <si>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</si>
  <si>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</si>
  <si>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</si>
  <si>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</si>
  <si>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</si>
  <si>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</si>
  <si>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</si>
  <si>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</si>
  <si>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</si>
  <si>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</si>
  <si>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</si>
  <si>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</si>
  <si>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</si>
  <si>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</si>
  <si>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</si>
  <si>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</si>
  <si>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</si>
  <si>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</si>
  <si>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</si>
  <si>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</si>
  <si>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</si>
  <si>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</si>
  <si>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</si>
  <si>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</si>
  <si>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</si>
  <si>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</si>
  <si>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</si>
  <si>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</si>
  <si>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</si>
  <si>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</si>
  <si>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</si>
  <si>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</si>
  <si>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</si>
  <si>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</si>
  <si>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</si>
  <si>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</si>
  <si>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</si>
  <si>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</si>
  <si>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</si>
  <si>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</si>
  <si>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</si>
  <si>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</si>
  <si>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</si>
  <si>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</si>
  <si>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</si>
  <si>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</si>
  <si>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</si>
  <si>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</si>
  <si>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</si>
  <si>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</si>
  <si>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</si>
  <si>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</si>
  <si>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</si>
  <si>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</si>
  <si>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</si>
  <si>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</si>
  <si>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</si>
  <si>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</si>
  <si>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</si>
  <si>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</si>
  <si>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</si>
  <si>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</si>
  <si>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</si>
  <si>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</si>
  <si>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</si>
  <si>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</si>
  <si>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</si>
  <si>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</si>
  <si>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</si>
  <si>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</si>
  <si>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</si>
  <si>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</si>
  <si>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</si>
  <si>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</si>
  <si>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</si>
  <si>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</si>
  <si>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</si>
  <si>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</si>
  <si>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</si>
  <si>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</si>
  <si>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</si>
  <si>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</si>
  <si>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</si>
  <si>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</si>
  <si>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</si>
  <si>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</si>
  <si>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</si>
  <si>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</si>
  <si>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</si>
  <si>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</si>
  <si>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</si>
  <si>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</si>
  <si>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</si>
  <si>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</si>
  <si>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</si>
  <si>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</si>
  <si>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</si>
  <si>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</si>
  <si>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</si>
  <si>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</si>
  <si>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</si>
  <si>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</si>
  <si>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</si>
  <si>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</si>
  <si>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</si>
  <si>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</si>
  <si>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</si>
  <si>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</si>
  <si>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</si>
  <si>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</si>
  <si>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</si>
  <si>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</si>
  <si>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</si>
  <si>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</si>
  <si>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</si>
  <si>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</si>
  <si>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</si>
  <si>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</si>
  <si>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</si>
  <si>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</si>
  <si>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</si>
  <si>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</si>
  <si>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</si>
  <si>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</si>
  <si>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</si>
  <si>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</si>
  <si>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</si>
  <si>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</si>
  <si>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</si>
  <si>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</si>
  <si>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</si>
  <si>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</si>
  <si>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</si>
  <si>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</si>
  <si>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</si>
  <si>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</si>
  <si>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</si>
  <si>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</si>
  <si>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</si>
  <si>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</si>
  <si>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</si>
  <si>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</si>
  <si>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</si>
  <si>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</si>
  <si>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</si>
  <si>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</si>
  <si>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</si>
  <si>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</si>
  <si>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</si>
  <si>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</si>
  <si>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</si>
  <si>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</si>
  <si>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</si>
  <si>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</si>
  <si>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</si>
  <si>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</si>
  <si>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</si>
  <si>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</si>
  <si>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</si>
  <si>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</si>
  <si>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</si>
  <si>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</si>
  <si>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</si>
  <si>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</si>
  <si>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</si>
  <si>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</si>
  <si>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</si>
  <si>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</si>
  <si>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</si>
  <si>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</si>
  <si>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</si>
  <si>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</si>
  <si>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</si>
  <si>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</si>
  <si>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</si>
  <si>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</si>
  <si>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</si>
  <si>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</si>
  <si>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</si>
  <si>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</si>
  <si>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</si>
  <si>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</si>
  <si>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</si>
  <si>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</si>
  <si>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</si>
  <si>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</si>
  <si>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</si>
  <si>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</si>
  <si>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</si>
  <si>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</si>
  <si>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</si>
  <si>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</si>
  <si>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</si>
  <si>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</si>
  <si>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</si>
  <si>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</si>
  <si>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</si>
  <si>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</si>
  <si>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</si>
  <si>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</si>
  <si>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</si>
  <si>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</si>
  <si>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</si>
  <si>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</si>
  <si>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</si>
  <si>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</si>
  <si>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</si>
  <si>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</si>
  <si>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</si>
  <si>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</si>
  <si>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</si>
  <si>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</si>
  <si>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</si>
  <si>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</si>
  <si>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</si>
  <si>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</si>
  <si>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</si>
  <si>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</si>
  <si>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</si>
  <si>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</si>
  <si>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</si>
  <si>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</si>
  <si>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</si>
  <si>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</si>
  <si>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</si>
  <si>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</si>
  <si>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</si>
  <si>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</si>
  <si>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</si>
  <si>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</si>
  <si>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</si>
  <si>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</si>
  <si>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</si>
  <si>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</si>
  <si>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</si>
  <si>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</si>
  <si>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</si>
  <si>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</si>
  <si>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</si>
  <si>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</si>
  <si>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</si>
  <si>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</si>
  <si>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</si>
  <si>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</si>
  <si>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</si>
  <si>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</si>
  <si>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</si>
  <si>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</si>
  <si>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</si>
  <si>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</si>
  <si>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</si>
  <si>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</si>
  <si>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</si>
  <si>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</si>
  <si>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</si>
  <si>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</si>
  <si>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</si>
  <si>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</si>
  <si>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</si>
  <si>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</si>
  <si>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</si>
  <si>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</si>
  <si>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</si>
  <si>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</si>
  <si>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</si>
  <si>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</si>
  <si>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</si>
  <si>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</si>
  <si>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</si>
  <si>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</si>
  <si>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</si>
  <si>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</si>
  <si>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</si>
  <si>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</si>
  <si>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</si>
  <si>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</si>
  <si>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</si>
  <si>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</si>
  <si>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</si>
  <si>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</si>
  <si>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</si>
  <si>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</si>
  <si>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</si>
  <si>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</si>
  <si>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</si>
  <si>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</si>
  <si>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</si>
  <si>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</si>
  <si>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</si>
  <si>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</si>
  <si>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</si>
  <si>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</si>
  <si>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</si>
  <si>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</si>
  <si>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</si>
  <si>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</si>
  <si>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</si>
  <si>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</si>
  <si>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</si>
  <si>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</si>
  <si>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</si>
  <si>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</si>
  <si>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</si>
  <si>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</si>
  <si>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</si>
  <si>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</si>
  <si>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</si>
  <si>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</si>
  <si>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</si>
  <si>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</si>
  <si>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</si>
  <si>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</si>
  <si>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</si>
  <si>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</si>
  <si>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</si>
  <si>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</si>
  <si>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</si>
  <si>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</si>
  <si>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</si>
  <si>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</si>
  <si>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</si>
  <si>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</si>
  <si>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</si>
  <si>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</si>
  <si>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</si>
  <si>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</si>
  <si>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</si>
  <si>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</si>
  <si>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</si>
  <si>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</si>
  <si>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</si>
  <si>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</si>
  <si>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</si>
  <si>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</si>
  <si>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</si>
  <si>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</si>
  <si>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</si>
  <si>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</si>
  <si>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</si>
  <si>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</si>
  <si>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</si>
  <si>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</si>
  <si>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</si>
  <si>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</si>
  <si>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</si>
  <si>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</si>
  <si>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</si>
  <si>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</si>
  <si>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</si>
  <si>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</si>
  <si>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</si>
  <si>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</si>
  <si>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</si>
  <si>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</si>
  <si>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</si>
  <si>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</si>
  <si>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</si>
  <si>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</si>
  <si>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</si>
  <si>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</si>
  <si>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</si>
  <si>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</si>
  <si>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</si>
  <si>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</si>
  <si>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</si>
  <si>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</si>
  <si>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</si>
  <si>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</si>
  <si>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</si>
  <si>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</si>
  <si>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</si>
  <si>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</si>
  <si>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</si>
  <si>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</si>
  <si>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</si>
  <si>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</si>
  <si>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</si>
  <si>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</si>
  <si>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</si>
  <si>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</si>
  <si>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</si>
  <si>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</si>
  <si>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</si>
  <si>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</si>
  <si>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</si>
  <si>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</si>
  <si>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</si>
  <si>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</si>
  <si>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</si>
  <si>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</si>
  <si>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</si>
  <si>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</si>
  <si>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</si>
  <si>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</si>
  <si>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</si>
  <si>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</si>
  <si>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</si>
  <si>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</si>
  <si>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</si>
  <si>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</si>
  <si>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</si>
  <si>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</si>
  <si>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</si>
  <si>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</si>
  <si>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</si>
  <si>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</si>
  <si>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</si>
  <si>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</si>
  <si>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</si>
  <si>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</si>
  <si>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</si>
  <si>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</si>
  <si>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</si>
  <si>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</si>
  <si>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</si>
  <si>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</si>
  <si>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</si>
  <si>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</si>
  <si>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</si>
  <si>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</si>
  <si>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</si>
  <si>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</si>
  <si>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</si>
  <si>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</si>
  <si>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</si>
  <si>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</si>
  <si>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</si>
  <si>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</si>
  <si>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</si>
  <si>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</si>
  <si>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</si>
  <si>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</si>
  <si>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</si>
  <si>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</si>
  <si>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</si>
  <si>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</si>
  <si>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</si>
  <si>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</si>
  <si>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</si>
  <si>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</si>
  <si>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</si>
  <si>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</si>
  <si>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</si>
  <si>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</si>
  <si>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</si>
  <si>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</si>
  <si>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</si>
  <si>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</si>
  <si>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</si>
  <si>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</si>
  <si>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</si>
  <si>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</si>
  <si>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</si>
  <si>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</si>
  <si>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</si>
  <si>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</si>
  <si>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</si>
  <si>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</si>
  <si>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</si>
  <si>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</si>
  <si>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</si>
  <si>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</si>
  <si>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</si>
  <si>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</si>
  <si>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</si>
  <si>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</si>
  <si>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</si>
  <si>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</si>
  <si>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</si>
  <si>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</si>
  <si>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</si>
  <si>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</si>
  <si>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</si>
  <si>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</si>
  <si>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</si>
  <si>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</si>
  <si>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</si>
  <si>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</si>
  <si>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</si>
  <si>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</si>
  <si>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</si>
  <si>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</si>
  <si>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</si>
  <si>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</si>
  <si>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</si>
  <si>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</si>
  <si>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</si>
  <si>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</si>
  <si>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</si>
  <si>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</si>
  <si>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</si>
  <si>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</si>
  <si>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</si>
  <si>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</si>
  <si>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</si>
  <si>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</si>
  <si>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</si>
  <si>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</si>
  <si>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</si>
  <si>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</si>
  <si>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</si>
  <si>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</si>
  <si>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</si>
  <si>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</si>
  <si>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</si>
  <si>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</si>
  <si>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</si>
  <si>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</si>
  <si>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</si>
  <si>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</si>
  <si>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</si>
  <si>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</si>
  <si>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</si>
  <si>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</si>
  <si>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</si>
  <si>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</si>
  <si>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</si>
  <si>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</si>
  <si>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</si>
  <si>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</si>
  <si>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</si>
  <si>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</si>
  <si>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</si>
  <si>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</si>
  <si>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</si>
  <si>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</si>
  <si>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</si>
  <si>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</si>
  <si>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</si>
  <si>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</si>
  <si>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</si>
  <si>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</si>
  <si>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</si>
  <si>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</si>
  <si>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</si>
  <si>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</si>
  <si>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</si>
  <si>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</si>
  <si>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</si>
  <si>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</si>
  <si>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</si>
  <si>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</si>
  <si>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</si>
  <si>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</si>
  <si>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</si>
  <si>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</si>
  <si>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</si>
  <si>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</si>
  <si>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</si>
  <si>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</si>
  <si>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</si>
  <si>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</si>
  <si>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</si>
  <si>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</si>
  <si>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</si>
  <si>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</si>
  <si>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</si>
  <si>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</si>
  <si>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</si>
  <si>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</si>
  <si>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</si>
  <si>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</si>
  <si>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</si>
  <si>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</si>
  <si>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</si>
  <si>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</si>
  <si>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</si>
  <si>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</si>
  <si>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</si>
  <si>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</si>
  <si>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</si>
  <si>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</si>
  <si>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</si>
  <si>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</si>
  <si>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</si>
  <si>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</si>
  <si>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</si>
  <si>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</si>
  <si>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</si>
  <si>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</si>
  <si>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</si>
  <si>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</si>
  <si>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</si>
  <si>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</si>
  <si>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</si>
  <si>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</si>
  <si>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</si>
  <si>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</si>
  <si>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</si>
  <si>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</si>
  <si>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</si>
  <si>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</si>
  <si>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</si>
  <si>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</si>
  <si>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</si>
  <si>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</si>
  <si>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</si>
  <si>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</si>
  <si>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</si>
  <si>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</si>
  <si>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</si>
  <si>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</si>
  <si>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</si>
  <si>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</si>
  <si>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</si>
  <si>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</si>
  <si>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</si>
  <si>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</si>
  <si>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</si>
  <si>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</si>
  <si>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</si>
  <si>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</si>
  <si>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</si>
  <si>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</si>
  <si>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</si>
  <si>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</si>
  <si>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</si>
  <si>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</si>
  <si>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</si>
  <si>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</si>
  <si>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</si>
  <si>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</si>
  <si>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</si>
  <si>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</si>
  <si>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</si>
  <si>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</si>
  <si>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</si>
  <si>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</si>
  <si>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</si>
  <si>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</si>
  <si>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</si>
  <si>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</si>
  <si>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</si>
  <si>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</si>
  <si>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</si>
  <si>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</si>
  <si>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</si>
  <si>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</si>
  <si>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</si>
  <si>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</si>
  <si>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</si>
  <si>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</si>
  <si>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</si>
  <si>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</si>
  <si>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</si>
  <si>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</si>
  <si>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</si>
  <si>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</si>
  <si>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</si>
  <si>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</si>
  <si>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</si>
  <si>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</si>
  <si>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</si>
  <si>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</si>
  <si>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</si>
  <si>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</si>
  <si>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</si>
  <si>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</si>
  <si>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</si>
  <si>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</si>
  <si>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</si>
  <si>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</si>
  <si>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</si>
  <si>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</si>
  <si>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</si>
  <si>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</si>
  <si>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</si>
  <si>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</si>
  <si>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</si>
  <si>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</si>
  <si>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</si>
  <si>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</si>
  <si>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</si>
  <si>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</si>
  <si>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</si>
  <si>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</si>
  <si>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</si>
  <si>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</si>
  <si>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</si>
  <si>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</si>
  <si>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</si>
  <si>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</si>
  <si>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</si>
  <si>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</si>
  <si>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</si>
  <si>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</si>
  <si>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</si>
  <si>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</si>
  <si>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</si>
  <si>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</si>
  <si>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</si>
  <si>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</si>
  <si>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</si>
  <si>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</si>
  <si>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</si>
  <si>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</si>
  <si>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</si>
  <si>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</si>
  <si>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</si>
  <si>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</si>
  <si>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</si>
  <si>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</si>
  <si>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</si>
  <si>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</si>
  <si>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</si>
  <si>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</si>
  <si>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</si>
  <si>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</si>
  <si>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</si>
  <si>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</si>
  <si>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</si>
  <si>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</si>
  <si>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</si>
  <si>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</si>
  <si>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</si>
  <si>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</si>
  <si>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</si>
  <si>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</si>
  <si>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</si>
  <si>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</si>
  <si>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</si>
  <si>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</si>
  <si>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</si>
  <si>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</si>
  <si>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</si>
  <si>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</si>
  <si>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</si>
  <si>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</si>
  <si>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</si>
  <si>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</si>
  <si>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</si>
  <si>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</si>
  <si>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</si>
  <si>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</si>
  <si>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</si>
  <si>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</si>
  <si>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</si>
  <si>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</si>
  <si>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</si>
  <si>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</si>
  <si>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</si>
  <si>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</si>
  <si>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</si>
  <si>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</si>
  <si>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</si>
  <si>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</si>
  <si>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</si>
  <si>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</si>
  <si>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</si>
  <si>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</si>
  <si>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</si>
  <si>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</si>
  <si>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</si>
  <si>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</si>
  <si>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</si>
  <si>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</si>
  <si>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</si>
  <si>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</si>
  <si>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</si>
  <si>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</si>
  <si>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</si>
  <si>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</si>
  <si>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</si>
  <si>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</si>
  <si>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</si>
  <si>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</si>
  <si>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</si>
  <si>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</si>
  <si>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</si>
  <si>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</si>
  <si>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</si>
  <si>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</si>
  <si>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</si>
  <si>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</si>
  <si>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</si>
  <si>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</si>
  <si>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</si>
  <si>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</si>
  <si>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</si>
  <si>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</si>
  <si>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</si>
  <si>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</si>
  <si>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</si>
  <si>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</si>
  <si>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</si>
  <si>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</si>
  <si>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</si>
  <si>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</si>
  <si>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</si>
  <si>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</si>
  <si>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</si>
  <si>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</si>
  <si>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</si>
  <si>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</si>
  <si>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</si>
  <si>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</si>
  <si>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</si>
  <si>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</si>
  <si>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</si>
  <si>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</si>
  <si>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</si>
  <si>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</si>
  <si>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</si>
  <si>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</si>
  <si>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</si>
  <si>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</si>
  <si>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</si>
  <si>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</si>
  <si>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</si>
  <si>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</si>
  <si>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</si>
  <si>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</si>
  <si>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</si>
  <si>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</si>
  <si>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</si>
  <si>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</si>
  <si>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</si>
  <si>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</si>
  <si>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</si>
  <si>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</si>
  <si>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</si>
  <si>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</si>
  <si>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</si>
  <si>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</si>
  <si>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</si>
  <si>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</si>
  <si>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</si>
  <si>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</si>
  <si>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</si>
  <si>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</si>
  <si>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</si>
  <si>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</si>
  <si>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</si>
  <si>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</si>
  <si>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</si>
  <si>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</si>
  <si>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</si>
  <si>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</si>
  <si>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</si>
  <si>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</si>
  <si>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</si>
  <si>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</si>
  <si>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</si>
  <si>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</si>
  <si>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</si>
  <si>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</si>
  <si>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</si>
  <si>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</si>
  <si>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</si>
  <si>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</si>
  <si>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</si>
  <si>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</si>
  <si>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</si>
  <si>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</si>
  <si>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</si>
  <si>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</si>
  <si>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</si>
  <si>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</si>
  <si>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</si>
  <si>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</si>
  <si>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</si>
  <si>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</si>
  <si>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</si>
  <si>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</si>
  <si>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</si>
  <si>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</si>
  <si>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</si>
  <si>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</si>
  <si>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</si>
  <si>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</si>
  <si>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</si>
  <si>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</si>
  <si>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</si>
  <si>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</si>
  <si>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</si>
  <si>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</si>
  <si>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</si>
  <si>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</si>
  <si>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</si>
  <si>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</si>
  <si>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</si>
  <si>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</si>
  <si>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</si>
  <si>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</si>
  <si>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</si>
  <si>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</si>
  <si>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</si>
  <si>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</si>
  <si>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</si>
  <si>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</si>
  <si>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</si>
  <si>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</si>
  <si>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</si>
  <si>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</si>
  <si>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</si>
  <si>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</si>
  <si>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</si>
  <si>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</si>
  <si>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</si>
  <si>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</si>
  <si>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</si>
  <si>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</si>
  <si>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</si>
  <si>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</si>
  <si>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</si>
  <si>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</si>
  <si>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</si>
  <si>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</si>
  <si>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</si>
  <si>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</si>
  <si>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</si>
  <si>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</si>
  <si>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</si>
  <si>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</si>
  <si>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</si>
  <si>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</si>
  <si>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</si>
  <si>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</si>
  <si>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</si>
  <si>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</si>
  <si>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</si>
  <si>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</si>
  <si>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</si>
  <si>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</si>
  <si>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</si>
  <si>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</si>
  <si>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</si>
  <si>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</si>
  <si>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</si>
  <si>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</si>
  <si>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</si>
  <si>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</si>
  <si>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</si>
  <si>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</si>
  <si>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</si>
  <si>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</si>
  <si>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</si>
  <si>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</si>
  <si>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</si>
  <si>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</si>
  <si>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</si>
  <si>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</si>
  <si>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</si>
  <si>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</si>
  <si>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</si>
  <si>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</si>
  <si>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</si>
  <si>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</si>
  <si>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</si>
  <si>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</si>
  <si>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</si>
  <si>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</si>
  <si>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</si>
  <si>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</si>
  <si>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</si>
  <si>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</si>
  <si>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</si>
  <si>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</si>
  <si>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</si>
  <si>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</si>
  <si>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</si>
  <si>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</si>
  <si>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</si>
  <si>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</si>
  <si>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</si>
  <si>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</si>
  <si>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</si>
  <si>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</si>
  <si>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</si>
  <si>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</si>
  <si>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</si>
  <si>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</si>
  <si>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</si>
  <si>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</si>
  <si>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</si>
  <si>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</si>
  <si>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</si>
  <si>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</si>
  <si>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</si>
  <si>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</si>
  <si>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</si>
  <si>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</si>
  <si>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</si>
  <si>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</si>
  <si>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</si>
  <si>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</si>
  <si>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</si>
  <si>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</si>
  <si>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</si>
  <si>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</si>
  <si>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</si>
  <si>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</si>
  <si>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</si>
  <si>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</si>
  <si>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</si>
  <si>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</si>
  <si>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</si>
  <si>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</si>
  <si>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</si>
  <si>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</si>
  <si>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</si>
  <si>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</si>
  <si>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</si>
  <si>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</si>
  <si>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</si>
  <si>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</si>
  <si>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</si>
  <si>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</si>
  <si>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</si>
  <si>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</si>
  <si>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</si>
  <si>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</si>
  <si>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</si>
  <si>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</si>
  <si>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</si>
  <si>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</si>
  <si>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</si>
  <si>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</si>
  <si>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</si>
  <si>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</si>
  <si>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</si>
  <si>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</si>
  <si>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</si>
  <si>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</si>
  <si>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</si>
  <si>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</si>
  <si>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</si>
  <si>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</si>
  <si>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</si>
  <si>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</si>
  <si>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</si>
  <si>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</si>
  <si>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</si>
  <si>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</si>
  <si>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</si>
  <si>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</si>
  <si>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</si>
  <si>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</si>
  <si>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</si>
  <si>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</si>
  <si>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</si>
  <si>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</si>
  <si>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</si>
  <si>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</si>
  <si>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</si>
  <si>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</si>
  <si>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</si>
  <si>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</si>
  <si>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</si>
  <si>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</si>
  <si>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</si>
  <si>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</si>
  <si>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</si>
  <si>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</si>
  <si>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</si>
  <si>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</si>
  <si>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</si>
  <si>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</si>
  <si>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</si>
  <si>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</si>
  <si>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</si>
  <si>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</si>
  <si>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</si>
  <si>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</si>
  <si>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</si>
  <si>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</si>
  <si>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</si>
  <si>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</si>
  <si>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</si>
  <si>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</si>
  <si>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</si>
  <si>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</si>
  <si>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</si>
  <si>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</si>
  <si>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</si>
  <si>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</si>
  <si>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</si>
  <si>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</si>
  <si>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</si>
  <si>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</si>
  <si>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</si>
  <si>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</si>
  <si>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</si>
  <si>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</si>
  <si>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</si>
  <si>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</si>
  <si>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</si>
  <si>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</si>
  <si>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</si>
  <si>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</si>
  <si>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</si>
  <si>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</si>
  <si>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</si>
  <si>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</si>
  <si>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</si>
  <si>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</si>
  <si>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</si>
  <si>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</si>
  <si>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</si>
  <si>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</si>
  <si>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</si>
  <si>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</si>
  <si>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</si>
  <si>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</si>
  <si>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</si>
  <si>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</si>
  <si>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</si>
  <si>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</si>
  <si>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</si>
  <si>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</si>
  <si>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</si>
  <si>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</si>
  <si>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</si>
  <si>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</si>
  <si>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</si>
  <si>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</si>
  <si>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</si>
  <si>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</si>
  <si>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</si>
  <si>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</si>
  <si>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</si>
  <si>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</si>
  <si>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</si>
  <si>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</si>
  <si>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</si>
  <si>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</si>
  <si>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</si>
  <si>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</si>
  <si>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</si>
  <si>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</si>
  <si>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</si>
  <si>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</si>
  <si>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</si>
  <si>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</si>
  <si>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</si>
  <si>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</si>
  <si>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</si>
  <si>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</si>
  <si>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</si>
  <si>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</si>
  <si>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</si>
  <si>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</si>
  <si>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</si>
  <si>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</si>
  <si>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</si>
  <si>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</si>
  <si>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</si>
  <si>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</si>
  <si>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</si>
  <si>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</si>
  <si>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</si>
  <si>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</si>
  <si>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</si>
  <si>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</si>
  <si>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</si>
  <si>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</si>
  <si>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</si>
  <si>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</si>
  <si>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</si>
  <si>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</si>
  <si>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</si>
  <si>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</si>
  <si>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</si>
  <si>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</si>
  <si>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</si>
  <si>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</si>
  <si>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</si>
  <si>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</si>
  <si>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</si>
  <si>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</si>
  <si>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</si>
  <si>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</si>
  <si>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</si>
  <si>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</si>
  <si>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</si>
  <si>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</si>
  <si>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</si>
  <si>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</si>
  <si>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</si>
  <si>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</si>
  <si>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</si>
  <si>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</si>
  <si>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</si>
  <si>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</si>
  <si>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</si>
  <si>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</si>
  <si>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</si>
  <si>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</si>
  <si>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</si>
  <si>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</si>
  <si>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</si>
  <si>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</si>
  <si>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</si>
  <si>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</si>
  <si>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</si>
  <si>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</si>
  <si>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</si>
  <si>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</si>
  <si>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</si>
  <si>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</si>
  <si>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</si>
  <si>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</si>
  <si>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</si>
  <si>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</si>
  <si>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</si>
  <si>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</si>
  <si>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</si>
  <si>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</si>
  <si>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</si>
  <si>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</si>
  <si>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</si>
  <si>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</si>
  <si>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</si>
  <si>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</si>
  <si>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</si>
  <si>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</si>
  <si>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</si>
  <si>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</si>
  <si>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</si>
  <si>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</si>
  <si>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</si>
  <si>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</si>
  <si>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</si>
  <si>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</si>
  <si>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</si>
  <si>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</si>
  <si>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</si>
  <si>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</si>
  <si>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</si>
  <si>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</si>
  <si>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</si>
  <si>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</si>
  <si>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</si>
  <si>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</si>
  <si>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</si>
  <si>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</si>
  <si>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</si>
  <si>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</si>
  <si>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</si>
  <si>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</si>
  <si>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</si>
  <si>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</si>
  <si>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</si>
  <si>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</si>
  <si>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</si>
  <si>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</si>
  <si>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</si>
  <si>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</si>
  <si>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</si>
  <si>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</si>
  <si>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</si>
  <si>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</si>
  <si>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</si>
  <si>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</si>
  <si>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</si>
  <si>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</si>
  <si>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</si>
  <si>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</si>
  <si>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</si>
  <si>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</si>
  <si>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</si>
  <si>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</si>
  <si>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</si>
  <si>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</si>
  <si>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</si>
  <si>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</si>
  <si>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</si>
  <si>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</si>
  <si>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</si>
  <si>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</si>
  <si>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</si>
  <si>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</si>
  <si>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</si>
  <si>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</si>
  <si>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</si>
  <si>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</si>
  <si>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</si>
  <si>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</si>
  <si>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</si>
  <si>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</si>
  <si>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</si>
  <si>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</si>
  <si>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</si>
  <si>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</si>
  <si>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</si>
  <si>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</si>
  <si>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</si>
  <si>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</si>
  <si>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</si>
  <si>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</si>
  <si>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</si>
  <si>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</si>
  <si>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</si>
  <si>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</si>
  <si>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</si>
  <si>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</si>
  <si>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</si>
  <si>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</si>
  <si>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</si>
  <si>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</si>
  <si>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</si>
  <si>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</si>
  <si>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</si>
  <si>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</si>
  <si>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</si>
  <si>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</si>
  <si>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</si>
  <si>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</si>
  <si>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</si>
  <si>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</si>
  <si>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</si>
  <si>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</si>
  <si>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</si>
  <si>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</si>
  <si>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</si>
  <si>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</si>
  <si>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</si>
  <si>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</si>
  <si>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</si>
  <si>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</si>
  <si>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</si>
  <si>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</si>
  <si>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</si>
  <si>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</si>
  <si>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</si>
  <si>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</si>
  <si>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</si>
  <si>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</si>
  <si>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</si>
  <si>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</si>
  <si>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</si>
  <si>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</si>
  <si>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</si>
  <si>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</si>
  <si>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</si>
  <si>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</si>
  <si>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</si>
  <si>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</si>
  <si>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</si>
  <si>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</si>
  <si>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</si>
  <si>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</si>
  <si>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</si>
  <si>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</si>
  <si>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</si>
  <si>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</si>
  <si>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</si>
  <si>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</si>
  <si>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</si>
  <si>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</si>
  <si>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</si>
  <si>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</si>
  <si>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</si>
  <si>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</si>
  <si>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</si>
  <si>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</si>
  <si>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</si>
  <si>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</si>
  <si>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</si>
  <si>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</si>
  <si>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</si>
  <si>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</si>
  <si>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</si>
  <si>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</si>
  <si>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</si>
  <si>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</si>
  <si>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</si>
  <si>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</si>
  <si>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</si>
  <si>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</si>
  <si>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</si>
  <si>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</si>
  <si>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</si>
  <si>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</si>
  <si>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</si>
  <si>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</si>
  <si>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</si>
  <si>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</si>
  <si>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</si>
  <si>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</si>
  <si>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</si>
  <si>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</si>
  <si>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</si>
  <si>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</si>
  <si>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</si>
  <si>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</si>
  <si>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</si>
  <si>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</si>
  <si>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</si>
  <si>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</si>
  <si>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</si>
  <si>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</si>
  <si>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</si>
  <si>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</si>
  <si>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</si>
  <si>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</si>
  <si>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</si>
  <si>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</si>
  <si>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</si>
  <si>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</si>
  <si>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</si>
  <si>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</si>
  <si>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</si>
  <si>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</si>
  <si>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</si>
  <si>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</si>
  <si>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</si>
  <si>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</si>
  <si>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</si>
  <si>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</si>
  <si>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</si>
  <si>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</si>
  <si>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</si>
  <si>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</si>
  <si>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</si>
  <si>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</si>
  <si>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</si>
  <si>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</si>
  <si>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</si>
  <si>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</si>
  <si>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</si>
  <si>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</si>
  <si>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</si>
  <si>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</si>
  <si>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</si>
  <si>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</si>
  <si>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</si>
  <si>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</si>
  <si>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</si>
  <si>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</si>
  <si>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</si>
  <si>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</si>
  <si>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</si>
  <si>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</si>
  <si>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</si>
  <si>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</si>
  <si>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</si>
  <si>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</si>
  <si>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</si>
  <si>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</si>
  <si>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</si>
  <si>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</si>
  <si>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</si>
  <si>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</si>
  <si>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</si>
  <si>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</si>
  <si>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</si>
  <si>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</si>
  <si>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</si>
  <si>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</si>
  <si>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</si>
  <si>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</si>
  <si>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</si>
  <si>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</si>
  <si>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</si>
  <si>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</si>
  <si>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</si>
  <si>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</si>
  <si>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</si>
  <si>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</si>
  <si>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</si>
  <si>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</si>
  <si>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</si>
  <si>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</si>
  <si>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</si>
  <si>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</si>
  <si>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</si>
  <si>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</si>
  <si>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</si>
  <si>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</si>
  <si>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</si>
  <si>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</si>
  <si>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</si>
  <si>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</si>
  <si>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</si>
  <si>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</si>
  <si>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</si>
  <si>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</si>
  <si>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</si>
  <si>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</si>
  <si>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</si>
  <si>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</si>
  <si>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</si>
  <si>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</si>
  <si>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</si>
  <si>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</si>
  <si>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</si>
  <si>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</si>
  <si>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</si>
  <si>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</si>
  <si>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</si>
  <si>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</si>
  <si>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</si>
  <si>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</si>
  <si>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</si>
  <si>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</si>
  <si>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</si>
  <si>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</si>
  <si>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</si>
  <si>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</si>
  <si>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</si>
  <si>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</si>
  <si>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</si>
  <si>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</si>
  <si>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</si>
  <si>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</si>
  <si>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</si>
  <si>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</si>
  <si>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</si>
  <si>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</si>
  <si>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</si>
  <si>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</si>
  <si>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</si>
  <si>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</si>
  <si>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</si>
  <si>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</si>
  <si>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</si>
  <si>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</si>
  <si>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</si>
  <si>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</si>
  <si>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</si>
  <si>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</si>
  <si>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</si>
  <si>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</si>
  <si>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</si>
  <si>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</si>
  <si>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</si>
  <si>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</si>
  <si>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</si>
  <si>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</si>
  <si>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</si>
  <si>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</si>
  <si>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</si>
  <si>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</si>
  <si>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</si>
  <si>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</si>
  <si>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</si>
  <si>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</si>
  <si>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</si>
  <si>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</si>
  <si>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</si>
  <si>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</si>
  <si>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</si>
  <si>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</si>
  <si>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</si>
  <si>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</si>
  <si>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</si>
  <si>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</si>
  <si>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</si>
  <si>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</si>
  <si>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</si>
  <si>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</si>
  <si>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</si>
  <si>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</si>
  <si>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</si>
  <si>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</si>
  <si>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</si>
  <si>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</si>
  <si>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</si>
  <si>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</si>
  <si>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</si>
  <si>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</si>
  <si>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</si>
  <si>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</si>
  <si>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</si>
  <si>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</si>
  <si>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</si>
  <si>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</si>
  <si>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</si>
  <si>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</si>
  <si>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</si>
  <si>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</si>
  <si>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</si>
  <si>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</si>
  <si>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</si>
  <si>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</si>
  <si>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</si>
  <si>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</si>
  <si>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</si>
  <si>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</si>
  <si>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</si>
  <si>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</si>
  <si>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</si>
  <si>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</si>
  <si>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</si>
  <si>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</si>
  <si>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</si>
  <si>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</si>
  <si>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</si>
  <si>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</si>
  <si>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</si>
  <si>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</si>
  <si>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</si>
  <si>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</si>
  <si>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</si>
  <si>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</si>
  <si>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</si>
  <si>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</si>
  <si>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</si>
  <si>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</si>
  <si>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</si>
  <si>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</si>
  <si>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</si>
  <si>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</si>
  <si>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</si>
  <si>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</si>
  <si>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</si>
  <si>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</si>
  <si>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</si>
  <si>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</si>
  <si>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</si>
  <si>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</si>
  <si>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</si>
  <si>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</si>
  <si>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</si>
  <si>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</si>
  <si>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</si>
  <si>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</si>
  <si>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</si>
  <si>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</si>
  <si>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</si>
  <si>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</si>
  <si>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</si>
  <si>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</si>
  <si>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</si>
  <si>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</si>
  <si>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</si>
  <si>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</si>
  <si>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</si>
  <si>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</si>
  <si>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</si>
  <si>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</si>
  <si>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</si>
  <si>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</si>
  <si>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</si>
  <si>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</si>
  <si>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</si>
  <si>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</si>
  <si>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</si>
  <si>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</si>
  <si>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</si>
  <si>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</si>
  <si>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</si>
  <si>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</si>
  <si>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</si>
  <si>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</si>
  <si>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</si>
  <si>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</si>
  <si>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</si>
  <si>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</si>
  <si>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</si>
  <si>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</si>
  <si>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</si>
  <si>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</si>
  <si>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</si>
  <si>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</si>
  <si>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</si>
  <si>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</si>
  <si>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</si>
  <si>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</si>
  <si>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</si>
  <si>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</si>
  <si>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</si>
  <si>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</si>
  <si>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</si>
  <si>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</si>
  <si>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</si>
  <si>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</si>
  <si>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</si>
  <si>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</si>
  <si>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</si>
  <si>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</si>
  <si>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</si>
  <si>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</si>
  <si>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</si>
  <si>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</si>
  <si>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</si>
  <si>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</si>
  <si>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</si>
  <si>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</si>
  <si>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</si>
  <si>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</si>
  <si>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</si>
  <si>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</si>
  <si>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</si>
  <si>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</si>
  <si>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</si>
  <si>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</si>
  <si>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</si>
  <si>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</si>
  <si>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</si>
  <si>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</si>
  <si>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</si>
  <si>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</si>
  <si>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</si>
  <si>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</si>
  <si>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</si>
  <si>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</si>
  <si>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</si>
  <si>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</si>
  <si>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</si>
  <si>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</si>
  <si>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</si>
  <si>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</si>
  <si>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</si>
  <si>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</si>
  <si>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</si>
  <si>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</si>
  <si>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</si>
  <si>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</si>
  <si>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</si>
  <si>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</si>
  <si>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</si>
  <si>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</si>
  <si>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</si>
  <si>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</si>
  <si>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</si>
  <si>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</si>
  <si>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</si>
  <si>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</si>
  <si>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</si>
  <si>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</si>
  <si>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</si>
  <si>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</si>
  <si>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</si>
  <si>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</si>
  <si>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</si>
  <si>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</si>
  <si>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</si>
  <si>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</si>
  <si>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</si>
  <si>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</si>
  <si>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</si>
  <si>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</si>
  <si>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</si>
  <si>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</si>
  <si>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</si>
  <si>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</si>
  <si>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</si>
  <si>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</si>
  <si>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</si>
  <si>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</si>
  <si>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</si>
  <si>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</si>
  <si>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</si>
  <si>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</si>
  <si>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</si>
  <si>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</si>
  <si>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</si>
  <si>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</si>
  <si>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</si>
  <si>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</si>
  <si>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</si>
  <si>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</si>
  <si>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</si>
  <si>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</si>
  <si>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</si>
  <si>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</si>
  <si>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</si>
  <si>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</si>
  <si>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</si>
  <si>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</si>
  <si>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</si>
  <si>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</si>
  <si>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</si>
  <si>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</si>
  <si>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</si>
  <si>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</si>
  <si>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</si>
  <si>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</si>
  <si>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</si>
  <si>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</si>
  <si>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</si>
  <si>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</si>
  <si>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</si>
  <si>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</si>
  <si>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</si>
  <si>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</si>
  <si>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</si>
  <si>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</si>
  <si>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</si>
  <si>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</si>
  <si>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</si>
  <si>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</si>
  <si>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</si>
  <si>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</si>
  <si>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</si>
  <si>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</si>
  <si>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</si>
  <si>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</si>
  <si>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</si>
  <si>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</si>
  <si>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</si>
  <si>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</si>
  <si>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</si>
  <si>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</si>
  <si>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</si>
  <si>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</si>
  <si>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</si>
  <si>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</si>
  <si>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</si>
  <si>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</si>
  <si>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</si>
  <si>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</si>
  <si>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</si>
  <si>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</si>
  <si>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</si>
  <si>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</si>
  <si>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</si>
  <si>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</si>
  <si>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</si>
  <si>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</si>
  <si>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</si>
  <si>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</si>
  <si>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</si>
  <si>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</si>
  <si>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</si>
  <si>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</si>
  <si>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</si>
  <si>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</si>
  <si>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</si>
  <si>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</si>
  <si>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</si>
  <si>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</si>
  <si>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</si>
  <si>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</si>
  <si>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</si>
  <si>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</si>
  <si>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</si>
  <si>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</si>
  <si>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</si>
  <si>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</si>
  <si>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</si>
  <si>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</si>
  <si>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</si>
  <si>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</si>
  <si>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</si>
  <si>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</si>
  <si>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</si>
  <si>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</si>
  <si>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</si>
  <si>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</si>
  <si>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</si>
  <si>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</si>
  <si>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</si>
  <si>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</si>
  <si>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</si>
  <si>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</si>
  <si>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</si>
  <si>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</si>
  <si>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</si>
  <si>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</si>
  <si>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</si>
  <si>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</si>
  <si>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</si>
  <si>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</si>
  <si>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</si>
  <si>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</si>
  <si>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</si>
  <si>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</si>
  <si>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</si>
  <si>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</si>
  <si>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</si>
  <si>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</si>
  <si>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</si>
  <si>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</si>
  <si>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</si>
  <si>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</si>
  <si>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</si>
  <si>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</si>
  <si>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</si>
  <si>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</si>
  <si>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</si>
  <si>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</si>
  <si>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</si>
  <si>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</si>
  <si>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</si>
  <si>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</si>
  <si>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</si>
  <si>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</si>
  <si>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</si>
  <si>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</si>
  <si>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</si>
  <si>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</si>
  <si>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</si>
  <si>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</si>
  <si>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</si>
  <si>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</si>
  <si>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</si>
  <si>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</si>
  <si>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</si>
  <si>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</si>
  <si>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</si>
  <si>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</si>
  <si>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</si>
  <si>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</si>
  <si>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</si>
  <si>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</si>
  <si>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</si>
  <si>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</si>
  <si>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</si>
  <si>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</si>
  <si>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</si>
  <si>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</si>
  <si>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</si>
  <si>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</si>
  <si>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</si>
  <si>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</si>
  <si>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</si>
  <si>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</si>
  <si>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</si>
  <si>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</si>
  <si>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</si>
  <si>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</si>
  <si>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</si>
  <si>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</si>
  <si>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</si>
  <si>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</si>
  <si>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</si>
  <si>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</si>
  <si>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</si>
  <si>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</si>
  <si>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</si>
  <si>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</si>
  <si>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</si>
  <si>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</si>
  <si>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</si>
  <si>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</si>
  <si>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</si>
  <si>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</si>
  <si>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</si>
  <si>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</si>
  <si>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</si>
  <si>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</si>
  <si>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</si>
  <si>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</si>
  <si>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</si>
  <si>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</si>
  <si>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</si>
  <si>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</si>
  <si>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</si>
  <si>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</si>
  <si>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</si>
  <si>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</si>
  <si>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</si>
  <si>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</si>
  <si>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</si>
  <si>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</si>
  <si>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</si>
  <si>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</si>
  <si>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</si>
  <si>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</si>
  <si>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</si>
  <si>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</si>
  <si>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</si>
  <si>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</si>
  <si>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</si>
  <si>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</si>
  <si>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</si>
  <si>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</si>
  <si>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</si>
  <si>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</si>
  <si>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</si>
  <si>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</si>
  <si>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</si>
  <si>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</si>
  <si>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</si>
  <si>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</si>
  <si>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</si>
  <si>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</si>
  <si>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</si>
  <si>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</si>
  <si>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</si>
  <si>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</si>
  <si>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</si>
  <si>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</si>
  <si>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</si>
  <si>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</si>
  <si>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</si>
  <si>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</si>
  <si>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</si>
  <si>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</si>
  <si>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</si>
  <si>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</si>
  <si>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</si>
  <si>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</si>
  <si>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</si>
  <si>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</si>
  <si>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</si>
  <si>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</si>
  <si>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</si>
  <si>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</si>
  <si>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</si>
  <si>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</si>
  <si>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</si>
  <si>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</si>
  <si>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</si>
  <si>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</si>
  <si>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</si>
  <si>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</si>
  <si>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</si>
  <si>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</si>
  <si>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</si>
  <si>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</si>
  <si>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</si>
  <si>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</si>
  <si>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</si>
  <si>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</si>
  <si>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</si>
  <si>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</si>
  <si>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</si>
  <si>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</si>
  <si>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</si>
  <si>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</si>
  <si>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</si>
  <si>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</si>
  <si>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</si>
  <si>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</si>
  <si>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</si>
  <si>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</si>
  <si>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</si>
  <si>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</si>
  <si>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</si>
  <si>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</si>
  <si>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</si>
  <si>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</si>
  <si>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</si>
  <si>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</si>
  <si>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</si>
  <si>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</si>
  <si>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</si>
  <si>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</si>
  <si>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</si>
  <si>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</si>
  <si>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</si>
  <si>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</si>
  <si>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</si>
  <si>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</si>
  <si>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</si>
  <si>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</si>
  <si>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</si>
  <si>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</si>
  <si>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</si>
  <si>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</si>
  <si>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</si>
  <si>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</si>
  <si>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</si>
  <si>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</si>
  <si>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</si>
  <si>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</si>
  <si>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</si>
  <si>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</si>
  <si>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</si>
  <si>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</si>
  <si>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</si>
  <si>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</si>
  <si>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</si>
  <si>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</si>
  <si>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</si>
  <si>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</si>
  <si>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</si>
  <si>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</si>
  <si>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</si>
  <si>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</si>
  <si>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</si>
  <si>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</si>
  <si>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</si>
  <si>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</si>
  <si>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</si>
  <si>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</si>
  <si>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</si>
  <si>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</si>
  <si>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</si>
  <si>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</si>
  <si>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</si>
  <si>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</si>
  <si>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</si>
  <si>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</si>
  <si>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</si>
  <si>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</si>
  <si>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</si>
  <si>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</si>
  <si>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</si>
  <si>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</si>
  <si>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</si>
  <si>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</si>
  <si>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</si>
  <si>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</si>
  <si>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</si>
  <si>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</si>
  <si>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</si>
  <si>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</si>
  <si>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</si>
  <si>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</si>
  <si>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</si>
  <si>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</si>
  <si>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</si>
  <si>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</si>
  <si>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</si>
  <si>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</si>
  <si>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</si>
  <si>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</si>
  <si>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</si>
  <si>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</si>
  <si>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</si>
  <si>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</si>
  <si>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</si>
  <si>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</si>
  <si>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</si>
  <si>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</si>
  <si>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</si>
  <si>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</si>
  <si>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</si>
  <si>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</si>
  <si>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</si>
  <si>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</si>
  <si>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</si>
  <si>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</si>
  <si>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</si>
  <si>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</si>
  <si>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</si>
  <si>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</si>
  <si>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</si>
  <si>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</si>
  <si>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</si>
  <si>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</si>
  <si>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</si>
  <si>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</si>
  <si>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</si>
  <si>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</si>
  <si>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</si>
  <si>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</si>
  <si>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</si>
  <si>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</si>
  <si>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</si>
  <si>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</si>
  <si>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</si>
  <si>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</si>
  <si>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</si>
  <si>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</si>
  <si>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</si>
  <si>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</si>
  <si>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</si>
  <si>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</si>
  <si>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</si>
  <si>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</si>
  <si>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</si>
  <si>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</si>
  <si>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</si>
  <si>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</si>
  <si>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</si>
  <si>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</si>
  <si>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</si>
  <si>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</si>
  <si>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</si>
  <si>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</si>
  <si>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</si>
  <si>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</si>
  <si>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</si>
  <si>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</si>
  <si>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</si>
  <si>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</si>
  <si>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</si>
  <si>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</si>
  <si>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</si>
  <si>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</si>
  <si>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</si>
  <si>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</si>
  <si>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</si>
  <si>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</si>
  <si>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</si>
  <si>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</si>
  <si>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</si>
  <si>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</si>
  <si>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</si>
  <si>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</si>
  <si>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</si>
  <si>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</si>
  <si>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</si>
  <si>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</si>
  <si>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</si>
  <si>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</si>
  <si>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</si>
  <si>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</si>
  <si>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</si>
  <si>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</si>
  <si>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</si>
  <si>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</si>
  <si>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</si>
  <si>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</si>
  <si>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</si>
  <si>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</si>
  <si>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</si>
  <si>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</si>
  <si>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</si>
  <si>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</si>
  <si>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</si>
  <si>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</si>
  <si>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</si>
  <si>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</si>
  <si>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</si>
  <si>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</si>
  <si>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</si>
  <si>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</si>
  <si>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</si>
  <si>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</si>
  <si>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</si>
  <si>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</si>
  <si>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</si>
  <si>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</si>
  <si>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</si>
  <si>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</si>
  <si>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</si>
  <si>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</si>
  <si>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</si>
  <si>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</si>
  <si>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</si>
  <si>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</si>
  <si>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</si>
  <si>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</si>
  <si>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</si>
  <si>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</si>
  <si>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</si>
  <si>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</si>
  <si>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</si>
  <si>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</si>
  <si>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</si>
  <si>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</si>
  <si>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</si>
  <si>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</si>
  <si>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</si>
  <si>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</si>
  <si>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</si>
  <si>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</si>
  <si>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</si>
  <si>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</si>
  <si>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</si>
  <si>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</si>
  <si>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</si>
  <si>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</si>
  <si>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</si>
  <si>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</si>
  <si>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</si>
  <si>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</si>
  <si>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</si>
  <si>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</si>
  <si>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</si>
  <si>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</si>
  <si>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</si>
  <si>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</si>
  <si>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</si>
  <si>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</si>
  <si>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</si>
  <si>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</si>
  <si>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</si>
  <si>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</si>
  <si>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</si>
  <si>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</si>
  <si>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</si>
  <si>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</si>
  <si>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</si>
  <si>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</si>
  <si>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</si>
  <si>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</si>
  <si>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</si>
  <si>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</si>
  <si>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</si>
  <si>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</si>
  <si>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</si>
  <si>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</si>
  <si>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</si>
  <si>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</si>
  <si>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</si>
  <si>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</si>
  <si>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</si>
  <si>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</si>
  <si>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</si>
  <si>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</si>
  <si>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</si>
  <si>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</si>
  <si>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</si>
  <si>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</si>
  <si>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</si>
  <si>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</si>
  <si>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</si>
  <si>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</si>
  <si>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</si>
  <si>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</si>
  <si>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</si>
  <si>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</si>
  <si>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</si>
  <si>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</si>
  <si>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</si>
  <si>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</si>
  <si>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</si>
  <si>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</si>
  <si>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</si>
  <si>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</si>
  <si>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</si>
  <si>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</si>
  <si>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</si>
  <si>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</si>
  <si>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</si>
  <si>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</si>
  <si>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</si>
  <si>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</si>
  <si>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</si>
  <si>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</si>
  <si>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</si>
  <si>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</si>
  <si>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</si>
  <si>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</si>
  <si>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</si>
  <si>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</si>
  <si>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</si>
  <si>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</si>
  <si>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</si>
  <si>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</si>
  <si>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</si>
  <si>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</si>
  <si>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</si>
  <si>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</si>
  <si>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</si>
  <si>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</si>
  <si>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</si>
  <si>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</si>
  <si>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</si>
  <si>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</si>
  <si>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</si>
  <si>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</si>
  <si>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</si>
  <si>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</si>
  <si>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</si>
  <si>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</si>
  <si>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</si>
  <si>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</si>
  <si>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</si>
  <si>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</si>
  <si>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</si>
  <si>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</si>
  <si>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</si>
  <si>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</si>
  <si>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</si>
  <si>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</si>
  <si>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</si>
  <si>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</si>
  <si>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</si>
  <si>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</si>
  <si>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</si>
  <si>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</si>
  <si>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</si>
  <si>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</si>
  <si>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</si>
  <si>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</si>
  <si>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</si>
  <si>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</si>
  <si>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</si>
  <si>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</si>
  <si>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</si>
  <si>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</si>
  <si>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</si>
  <si>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</si>
  <si>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</si>
  <si>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</si>
  <si>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</si>
  <si>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</si>
  <si>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</si>
  <si>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</si>
  <si>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</si>
  <si>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</si>
  <si>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</si>
  <si>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</si>
  <si>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</si>
  <si>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</si>
  <si>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</si>
  <si>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</si>
  <si>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</si>
  <si>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</si>
  <si>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</si>
  <si>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</si>
  <si>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</si>
  <si>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</si>
  <si>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</si>
  <si>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</si>
  <si>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</si>
  <si>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</si>
  <si>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</si>
  <si>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</si>
  <si>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</si>
  <si>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</si>
  <si>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</si>
  <si>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</si>
  <si>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</si>
  <si>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</si>
  <si>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</si>
  <si>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</si>
  <si>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</si>
  <si>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</si>
  <si>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</si>
  <si>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</si>
  <si>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</si>
  <si>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</si>
  <si>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</si>
  <si>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</si>
  <si>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</si>
  <si>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</si>
  <si>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</si>
  <si>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</si>
  <si>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</si>
  <si>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</si>
  <si>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</si>
  <si>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</si>
  <si>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</si>
  <si>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</si>
  <si>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</si>
  <si>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</si>
  <si>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</si>
  <si>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</si>
  <si>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</si>
  <si>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</si>
  <si>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</si>
  <si>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</si>
  <si>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</si>
  <si>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</si>
  <si>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</si>
  <si>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</si>
  <si>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</si>
  <si>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</si>
  <si>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</si>
  <si>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</si>
  <si>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</si>
  <si>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</si>
  <si>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</si>
  <si>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</si>
  <si>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</si>
  <si>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</si>
  <si>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</si>
  <si>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</si>
  <si>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</si>
  <si>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</si>
  <si>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</si>
  <si>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</si>
  <si>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</si>
  <si>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</si>
  <si>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</si>
  <si>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</si>
  <si>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</si>
  <si>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</si>
  <si>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</si>
  <si>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</si>
  <si>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</si>
  <si>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</si>
  <si>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</si>
  <si>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</si>
  <si>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</si>
  <si>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</si>
  <si>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</si>
  <si>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</si>
  <si>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</si>
  <si>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</si>
  <si>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</si>
  <si>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</si>
  <si>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</si>
  <si>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</si>
  <si>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</si>
  <si>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</si>
  <si>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</si>
  <si>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</si>
  <si>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</si>
  <si>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</si>
  <si>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</si>
  <si>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</si>
  <si>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</si>
  <si>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</si>
  <si>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</si>
  <si>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</si>
  <si>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</si>
  <si>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</si>
  <si>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</si>
  <si>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</si>
  <si>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</si>
  <si>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</si>
  <si>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</si>
  <si>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</si>
  <si>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</si>
  <si>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</si>
  <si>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</si>
  <si>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</si>
  <si>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</si>
  <si>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</si>
  <si>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</si>
  <si>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</si>
  <si>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</si>
  <si>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</si>
  <si>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</si>
  <si>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</si>
  <si>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</si>
  <si>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</si>
  <si>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</si>
  <si>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</si>
  <si>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</si>
  <si>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</si>
  <si>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</si>
  <si>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</si>
  <si>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</si>
  <si>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</si>
  <si>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</si>
  <si>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</si>
  <si>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</si>
  <si>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</si>
  <si>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</si>
  <si>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</si>
  <si>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</si>
  <si>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</si>
  <si>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</si>
  <si>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</si>
  <si>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</si>
  <si>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</si>
  <si>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</si>
  <si>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</si>
  <si>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</si>
  <si>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</si>
  <si>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</si>
  <si>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</si>
  <si>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</si>
  <si>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</si>
  <si>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</si>
  <si>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</si>
  <si>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</si>
  <si>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</si>
  <si>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</si>
  <si>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</si>
  <si>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</si>
  <si>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</si>
  <si>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</si>
  <si>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</si>
  <si>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</si>
  <si>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</si>
  <si>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</si>
  <si>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</si>
  <si>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</si>
  <si>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</si>
  <si>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</si>
  <si>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</si>
  <si>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</si>
  <si>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</si>
  <si>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</si>
  <si>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</si>
  <si>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</si>
  <si>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</si>
  <si>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</si>
  <si>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</si>
  <si>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</si>
  <si>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</si>
  <si>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</si>
  <si>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</si>
  <si>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</si>
  <si>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</si>
  <si>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</si>
  <si>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</si>
  <si>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</si>
  <si>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</si>
  <si>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</si>
  <si>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</si>
  <si>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</si>
  <si>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</si>
  <si>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</si>
  <si>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</si>
  <si>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</si>
  <si>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</si>
  <si>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</si>
  <si>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</si>
  <si>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</si>
  <si>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</si>
  <si>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</si>
  <si>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</si>
  <si>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</si>
  <si>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</si>
  <si>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</si>
  <si>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</si>
  <si>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</si>
  <si>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</si>
  <si>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</si>
  <si>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</si>
  <si>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</si>
  <si>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</si>
  <si>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</si>
  <si>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</si>
  <si>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</si>
  <si>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</si>
  <si>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</si>
  <si>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</si>
  <si>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</si>
  <si>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</si>
  <si>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</si>
  <si>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</si>
  <si>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</si>
  <si>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</si>
  <si>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</si>
  <si>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</si>
  <si>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</si>
  <si>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</si>
  <si>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</si>
  <si>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</si>
  <si>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</si>
  <si>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</si>
  <si>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</si>
  <si>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</si>
  <si>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</si>
  <si>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</si>
  <si>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</si>
  <si>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</si>
  <si>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</si>
  <si>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</si>
  <si>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</si>
  <si>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</si>
  <si>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</si>
  <si>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</si>
  <si>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</si>
  <si>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</si>
  <si>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</si>
  <si>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</si>
  <si>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</si>
  <si>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</si>
  <si>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</si>
  <si>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</si>
  <si>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</si>
  <si>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</si>
  <si>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</si>
  <si>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</si>
  <si>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</si>
  <si>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</si>
  <si>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</si>
  <si>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</si>
  <si>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</si>
  <si>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</si>
  <si>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</si>
  <si>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</si>
  <si>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</si>
  <si>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</si>
  <si>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</si>
  <si>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</si>
  <si>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</si>
  <si>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</si>
  <si>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</si>
  <si>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</si>
  <si>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</si>
  <si>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</si>
  <si>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</si>
  <si>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</si>
  <si>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</si>
  <si>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</si>
  <si>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</si>
  <si>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</si>
  <si>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</si>
  <si>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</si>
  <si>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</si>
  <si>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</si>
  <si>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</si>
  <si>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</si>
  <si>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</si>
  <si>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</si>
  <si>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</si>
  <si>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</si>
  <si>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</si>
  <si>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</si>
  <si>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</si>
  <si>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</si>
  <si>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</si>
  <si>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</si>
  <si>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</si>
  <si>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</si>
  <si>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</si>
  <si>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</si>
  <si>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</si>
  <si>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</si>
  <si>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</si>
  <si>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</si>
  <si>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</si>
  <si>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</si>
  <si>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</si>
  <si>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</si>
  <si>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</si>
  <si>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</si>
  <si>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</si>
  <si>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</si>
  <si>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</si>
  <si>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</si>
  <si>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</si>
  <si>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</si>
  <si>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</si>
  <si>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</si>
  <si>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</si>
  <si>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</si>
  <si>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</si>
  <si>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</si>
  <si>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</si>
  <si>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</si>
  <si>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</si>
  <si>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</si>
  <si>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</si>
  <si>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</si>
  <si>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</si>
  <si>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</si>
  <si>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</si>
  <si>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</si>
  <si>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</si>
  <si>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</si>
  <si>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</si>
  <si>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</si>
  <si>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</si>
  <si>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</si>
  <si>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</si>
  <si>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</si>
  <si>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</si>
  <si>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</si>
  <si>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</si>
  <si>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</si>
  <si>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</si>
  <si>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</si>
  <si>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</si>
  <si>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</si>
  <si>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</si>
  <si>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</si>
  <si>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</si>
  <si>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</si>
  <si>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</si>
  <si>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</si>
  <si>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</si>
  <si>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</si>
  <si>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</si>
  <si>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</si>
  <si>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</si>
  <si>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</si>
  <si>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</si>
  <si>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</si>
  <si>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</si>
  <si>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</si>
  <si>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</si>
  <si>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</si>
  <si>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</si>
  <si>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</si>
  <si>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</si>
  <si>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</si>
  <si>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</si>
  <si>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</si>
  <si>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</si>
  <si>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</si>
  <si>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</si>
  <si>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</si>
  <si>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</si>
  <si>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</si>
  <si>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</si>
  <si>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</si>
  <si>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</si>
  <si>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</si>
  <si>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</si>
  <si>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</si>
  <si>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</si>
  <si>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</si>
  <si>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</si>
  <si>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</si>
  <si>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</si>
  <si>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</si>
  <si>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</si>
  <si>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</si>
  <si>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</si>
  <si>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</si>
  <si>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</si>
  <si>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</si>
  <si>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</si>
  <si>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</si>
  <si>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</si>
  <si>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</si>
  <si>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</si>
  <si>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</si>
  <si>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</si>
  <si>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</si>
  <si>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</si>
  <si>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</si>
  <si>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</si>
  <si>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</si>
  <si>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</si>
  <si>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</si>
  <si>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</si>
  <si>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</si>
  <si>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</si>
  <si>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</si>
  <si>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</si>
  <si>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</si>
  <si>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</si>
  <si>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</si>
  <si>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</si>
  <si>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</si>
  <si>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</si>
  <si>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</si>
  <si>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</si>
  <si>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</si>
  <si>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</si>
  <si>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</si>
  <si>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</si>
  <si>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</si>
  <si>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</si>
  <si>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</si>
  <si>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</si>
  <si>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</si>
  <si>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</si>
  <si>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</si>
  <si>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</si>
  <si>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</si>
  <si>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</si>
  <si>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</si>
  <si>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</si>
  <si>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</si>
  <si>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</si>
  <si>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</si>
  <si>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</si>
  <si>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</si>
  <si>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</si>
  <si>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</si>
  <si>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</si>
  <si>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</si>
  <si>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</si>
  <si>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</si>
  <si>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</si>
  <si>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</si>
  <si>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</si>
  <si>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</si>
  <si>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</si>
  <si>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</si>
  <si>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</si>
  <si>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</si>
  <si>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</si>
  <si>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</si>
  <si>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</si>
  <si>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</si>
  <si>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</si>
  <si>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</si>
  <si>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</si>
  <si>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</si>
  <si>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</si>
  <si>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</si>
  <si>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</si>
  <si>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</si>
  <si>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</si>
  <si>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</si>
  <si>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</si>
  <si>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</si>
  <si>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</si>
  <si>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</si>
  <si>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</si>
  <si>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</si>
  <si>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</si>
  <si>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</si>
  <si>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</si>
  <si>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</si>
  <si>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</si>
  <si>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</si>
  <si>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</si>
  <si>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</si>
  <si>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</si>
  <si>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</si>
  <si>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</si>
  <si>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</si>
  <si>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</si>
  <si>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</si>
  <si>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</si>
  <si>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</si>
  <si>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</si>
  <si>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</si>
  <si>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</si>
  <si>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</si>
  <si>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</si>
  <si>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</si>
  <si>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</si>
  <si>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</si>
  <si>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</si>
  <si>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</si>
  <si>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</si>
  <si>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</si>
  <si>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</si>
  <si>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</si>
  <si>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</si>
  <si>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</si>
  <si>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</si>
  <si>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</si>
  <si>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</si>
  <si>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</si>
  <si>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</si>
  <si>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</si>
  <si>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</si>
  <si>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</si>
  <si>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</si>
  <si>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</si>
  <si>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</si>
  <si>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</si>
  <si>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</si>
  <si>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</si>
  <si>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</si>
  <si>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</si>
  <si>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</si>
  <si>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</si>
  <si>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</si>
  <si>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</si>
  <si>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</si>
  <si>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</si>
  <si>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</si>
  <si>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</si>
  <si>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</si>
  <si>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</si>
  <si>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</si>
  <si>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</si>
  <si>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</si>
  <si>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</si>
  <si>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</si>
  <si>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</si>
  <si>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</si>
  <si>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</si>
  <si>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</si>
  <si>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</si>
  <si>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</si>
  <si>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</si>
  <si>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</si>
  <si>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</si>
  <si>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</si>
  <si>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</si>
  <si>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</si>
  <si>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</si>
  <si>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</si>
  <si>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</si>
  <si>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</si>
  <si>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</si>
  <si>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</si>
  <si>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</si>
  <si>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</si>
  <si>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</si>
  <si>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</si>
  <si>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</si>
  <si>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</si>
  <si>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</si>
  <si>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</si>
  <si>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</si>
  <si>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</si>
  <si>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</si>
  <si>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</si>
  <si>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</si>
  <si>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</si>
  <si>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</si>
  <si>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</si>
  <si>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</si>
  <si>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</si>
  <si>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</si>
  <si>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</si>
  <si>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</si>
  <si>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</si>
  <si>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</si>
  <si>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</si>
  <si>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</si>
  <si>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</si>
  <si>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</si>
  <si>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</si>
  <si>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</si>
  <si>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</si>
  <si>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</si>
  <si>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</si>
  <si>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</si>
  <si>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</si>
  <si>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</si>
  <si>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</si>
  <si>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</si>
  <si>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</si>
  <si>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</si>
  <si>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</si>
  <si>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</si>
  <si>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</si>
  <si>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</si>
  <si>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</si>
  <si>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</si>
  <si>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</si>
  <si>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</si>
  <si>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</si>
  <si>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</si>
  <si>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</si>
  <si>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</si>
  <si>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</si>
  <si>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</si>
  <si>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</si>
  <si>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</si>
  <si>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</si>
  <si>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</si>
  <si>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</si>
  <si>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</si>
  <si>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</si>
  <si>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</si>
  <si>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</si>
  <si>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</si>
  <si>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</si>
  <si>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</si>
  <si>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</si>
  <si>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</si>
  <si>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</si>
  <si>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</si>
  <si>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</si>
  <si>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</si>
  <si>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</si>
  <si>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</si>
  <si>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</si>
  <si>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</si>
  <si>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</si>
  <si>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</si>
  <si>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</si>
  <si>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</si>
  <si>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</si>
  <si>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</si>
  <si>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</si>
  <si>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</si>
  <si>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</si>
  <si>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</si>
  <si>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</si>
  <si>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</si>
  <si>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</si>
  <si>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</si>
  <si>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</si>
  <si>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</si>
  <si>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</si>
  <si>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</si>
  <si>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</si>
  <si>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</si>
  <si>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</si>
  <si>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</si>
  <si>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</si>
  <si>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</si>
  <si>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</si>
  <si>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</si>
  <si>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</si>
  <si>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</si>
  <si>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</si>
  <si>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</si>
  <si>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</si>
  <si>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</si>
  <si>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</si>
  <si>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</si>
  <si>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</si>
  <si>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</si>
  <si>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</si>
  <si>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</si>
  <si>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</si>
  <si>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</si>
  <si>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</si>
  <si>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</si>
  <si>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</si>
  <si>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</si>
  <si>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</si>
  <si>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</si>
  <si>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</si>
  <si>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</si>
  <si>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</si>
  <si>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</si>
  <si>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</si>
  <si>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</si>
  <si>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</si>
  <si>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</si>
  <si>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</si>
  <si>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</si>
  <si>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</si>
  <si>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</si>
  <si>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</si>
  <si>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</si>
  <si>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</si>
  <si>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</si>
  <si>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</si>
  <si>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</si>
  <si>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</si>
  <si>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</si>
  <si>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</si>
  <si>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</si>
  <si>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</si>
  <si>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</si>
  <si>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</si>
  <si>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</si>
  <si>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</si>
  <si>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</si>
  <si>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</si>
  <si>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</si>
  <si>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</si>
  <si>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</si>
  <si>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</si>
  <si>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</si>
  <si>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</si>
  <si>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</si>
  <si>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</si>
  <si>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</si>
  <si>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</si>
  <si>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</si>
  <si>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</si>
  <si>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</si>
  <si>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</si>
  <si>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</si>
  <si>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</si>
  <si>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</si>
  <si>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</si>
  <si>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</si>
  <si>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</si>
  <si>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</si>
  <si>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</si>
  <si>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</si>
  <si>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</si>
  <si>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</si>
  <si>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</si>
  <si>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</si>
  <si>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</si>
  <si>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</si>
  <si>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</si>
  <si>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</si>
  <si>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</si>
  <si>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</si>
  <si>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</si>
  <si>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</si>
  <si>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</si>
  <si>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</si>
  <si>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</si>
  <si>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</si>
  <si>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</si>
  <si>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</si>
  <si>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</si>
  <si>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</si>
  <si>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</si>
  <si>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</si>
  <si>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</si>
  <si>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</si>
  <si>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</si>
  <si>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</si>
  <si>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</si>
  <si>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</si>
  <si>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</si>
  <si>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</si>
  <si>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</si>
  <si>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</si>
  <si>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</si>
  <si>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</si>
  <si>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</si>
  <si>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</si>
  <si>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</si>
  <si>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</si>
  <si>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</si>
  <si>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</si>
  <si>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</si>
  <si>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</si>
  <si>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</si>
  <si>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</si>
  <si>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</si>
  <si>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</si>
  <si>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</si>
  <si>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</si>
  <si>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</si>
  <si>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</si>
  <si>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</si>
  <si>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</si>
  <si>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</si>
  <si>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</si>
  <si>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</si>
  <si>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</si>
  <si>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</si>
  <si>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</si>
  <si>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</si>
  <si>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</si>
  <si>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</si>
  <si>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</si>
  <si>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</si>
  <si>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</si>
  <si>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</si>
  <si>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</si>
  <si>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</si>
  <si>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</si>
  <si>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</si>
  <si>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</si>
  <si>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</si>
  <si>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</si>
  <si>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</si>
  <si>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</si>
  <si>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</si>
  <si>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</si>
  <si>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</si>
  <si>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</si>
  <si>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</si>
  <si>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</si>
  <si>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</si>
  <si>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</si>
  <si>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</si>
  <si>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</si>
  <si>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</si>
  <si>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</si>
  <si>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</si>
  <si>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</si>
  <si>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</si>
  <si>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</si>
  <si>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</si>
  <si>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</si>
  <si>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</si>
  <si>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</si>
  <si>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</si>
  <si>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</si>
  <si>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</si>
  <si>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</si>
  <si>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</si>
  <si>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</si>
  <si>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</si>
  <si>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</si>
  <si>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</si>
  <si>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</si>
  <si>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</si>
  <si>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</si>
  <si>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</si>
  <si>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</si>
  <si>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</si>
  <si>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</si>
  <si>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</si>
  <si>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</si>
  <si>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</si>
  <si>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</si>
  <si>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</si>
  <si>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</si>
  <si>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</si>
  <si>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</si>
  <si>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</si>
  <si>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</si>
  <si>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</si>
  <si>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</si>
  <si>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</si>
  <si>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</si>
  <si>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</si>
  <si>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</si>
  <si>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</si>
  <si>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</si>
  <si>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</si>
  <si>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</si>
  <si>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</si>
  <si>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</si>
  <si>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</si>
  <si>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</si>
  <si>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</si>
  <si>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</si>
  <si>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</si>
  <si>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</si>
  <si>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</si>
  <si>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</si>
  <si>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</si>
  <si>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</si>
  <si>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</si>
  <si>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</si>
  <si>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</si>
  <si>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</si>
  <si>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</si>
  <si>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</si>
  <si>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</si>
  <si>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</si>
  <si>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</si>
  <si>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</si>
  <si>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</si>
  <si>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</si>
  <si>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</si>
  <si>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</si>
  <si>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</si>
  <si>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</si>
  <si>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</si>
  <si>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</si>
  <si>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</si>
  <si>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</si>
  <si>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</si>
  <si>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</si>
  <si>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</si>
  <si>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</si>
  <si>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</si>
  <si>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</si>
  <si>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</si>
  <si>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</si>
  <si>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</si>
  <si>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</si>
  <si>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</si>
  <si>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</si>
  <si>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</si>
  <si>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</si>
  <si>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</si>
  <si>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</si>
  <si>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</si>
  <si>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</si>
  <si>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</si>
  <si>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</si>
  <si>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</si>
  <si>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</si>
  <si>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</si>
  <si>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</si>
  <si>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</si>
  <si>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</si>
  <si>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</si>
  <si>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</si>
  <si>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</si>
  <si>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</si>
  <si>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</si>
  <si>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</si>
  <si>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</si>
  <si>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</si>
  <si>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</si>
  <si>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</si>
  <si>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</si>
  <si>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</si>
  <si>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</si>
  <si>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</si>
  <si>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</si>
  <si>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</si>
  <si>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</si>
  <si>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</si>
  <si>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</si>
  <si>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</si>
  <si>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</si>
  <si>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</si>
  <si>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</si>
  <si>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</si>
  <si>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</si>
  <si>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</si>
  <si>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</si>
  <si>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</si>
  <si>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</si>
  <si>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</si>
  <si>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</si>
  <si>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</si>
  <si>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</si>
  <si>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</si>
  <si>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</si>
  <si>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</si>
  <si>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</si>
  <si>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</si>
  <si>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</si>
  <si>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</si>
  <si>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</si>
  <si>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</si>
  <si>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</si>
  <si>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</si>
  <si>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</si>
  <si>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</si>
  <si>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</si>
  <si>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</si>
  <si>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</si>
  <si>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</si>
  <si>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</si>
  <si>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</si>
  <si>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</si>
  <si>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</si>
  <si>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</si>
  <si>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</si>
  <si>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</si>
  <si>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</si>
  <si>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</si>
  <si>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</si>
  <si>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</si>
  <si>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</si>
  <si>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</si>
  <si>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</si>
  <si>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</si>
  <si>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</si>
  <si>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</si>
  <si>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</si>
  <si>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</si>
  <si>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</si>
  <si>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</si>
  <si>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</si>
  <si>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</si>
  <si>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</si>
  <si>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</si>
  <si>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</si>
  <si>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</si>
  <si>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</si>
  <si>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</si>
  <si>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</si>
  <si>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</si>
  <si>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</si>
  <si>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</si>
  <si>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</si>
  <si>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</si>
  <si>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</si>
  <si>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</si>
  <si>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</si>
  <si>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</si>
  <si>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</si>
  <si>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</si>
  <si>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</si>
  <si>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</si>
  <si>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</si>
  <si>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</si>
  <si>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</si>
  <si>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</si>
  <si>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</si>
  <si>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</si>
  <si>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</si>
  <si>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</si>
  <si>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</si>
  <si>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</si>
  <si>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</si>
  <si>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</si>
  <si>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</si>
  <si>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</si>
  <si>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</si>
  <si>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</si>
  <si>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</si>
  <si>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</si>
  <si>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</si>
  <si>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</si>
  <si>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</si>
  <si>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</si>
  <si>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</si>
  <si>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</si>
  <si>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</si>
  <si>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</si>
  <si>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</si>
  <si>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</si>
  <si>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</si>
  <si>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</si>
  <si>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</si>
  <si>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</si>
  <si>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</si>
  <si>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</si>
  <si>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</si>
  <si>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</si>
  <si>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</si>
  <si>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</si>
  <si>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</si>
  <si>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</si>
  <si>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</si>
  <si>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</si>
  <si>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</si>
  <si>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</si>
  <si>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</si>
  <si>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</si>
  <si>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</si>
  <si>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</si>
  <si>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</si>
  <si>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</si>
  <si>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</si>
  <si>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</si>
  <si>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</si>
  <si>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</si>
  <si>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</si>
  <si>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</si>
  <si>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</si>
  <si>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</si>
  <si>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</si>
  <si>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</si>
  <si>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</si>
  <si>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</si>
  <si>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</si>
  <si>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</si>
  <si>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</si>
  <si>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</si>
  <si>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</si>
  <si>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</si>
  <si>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</si>
  <si>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</si>
  <si>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</si>
  <si>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</si>
  <si>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</si>
  <si>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</si>
  <si>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</si>
  <si>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</si>
  <si>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</si>
  <si>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</si>
  <si>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</si>
  <si>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</si>
  <si>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</si>
  <si>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</si>
  <si>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</si>
  <si>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</si>
  <si>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</si>
  <si>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</si>
  <si>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</si>
  <si>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</si>
  <si>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</si>
  <si>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</si>
  <si>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</si>
  <si>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</si>
  <si>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</si>
  <si>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</si>
  <si>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</si>
  <si>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</si>
  <si>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</si>
  <si>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</si>
  <si>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</si>
  <si>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</si>
  <si>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</si>
  <si>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</si>
  <si>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</si>
  <si>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</si>
  <si>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</si>
  <si>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</si>
  <si>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</si>
  <si>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</si>
  <si>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</si>
  <si>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</si>
  <si>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</si>
  <si>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</si>
  <si>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</si>
  <si>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</si>
  <si>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</si>
  <si>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</si>
  <si>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</si>
  <si>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</si>
  <si>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</si>
  <si>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</si>
  <si>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</si>
  <si>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</si>
  <si>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</si>
  <si>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</si>
  <si>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</si>
  <si>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</si>
  <si>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</si>
  <si>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</si>
  <si>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</si>
  <si>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</si>
  <si>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</si>
  <si>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</si>
  <si>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</si>
  <si>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</si>
  <si>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</si>
  <si>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</si>
  <si>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</si>
  <si>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</si>
  <si>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</si>
  <si>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</si>
  <si>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</si>
  <si>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</si>
  <si>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</si>
  <si>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</si>
  <si>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</si>
  <si>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</si>
  <si>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</si>
  <si>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</si>
  <si>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</si>
  <si>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</si>
  <si>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</si>
  <si>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</si>
  <si>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</si>
  <si>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</si>
  <si>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</si>
  <si>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</si>
  <si>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</si>
  <si>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</si>
  <si>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</si>
  <si>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</si>
  <si>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</si>
  <si>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</si>
  <si>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</si>
  <si>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</si>
  <si>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</si>
  <si>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</si>
  <si>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</si>
  <si>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</si>
  <si>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</si>
  <si>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</si>
  <si>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</si>
  <si>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</si>
  <si>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</si>
  <si>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</si>
  <si>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</si>
  <si>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</si>
  <si>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</si>
  <si>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</si>
  <si>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</si>
  <si>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</si>
  <si>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</si>
  <si>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</si>
  <si>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</si>
  <si>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</si>
  <si>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</si>
  <si>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</si>
  <si>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</si>
  <si>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</si>
  <si>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</si>
  <si>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</si>
  <si>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</si>
  <si>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</si>
  <si>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</si>
  <si>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</si>
  <si>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</si>
  <si>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</si>
  <si>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</si>
  <si>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</si>
  <si>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</si>
  <si>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</si>
  <si>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</si>
  <si>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</si>
  <si>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</si>
  <si>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</si>
  <si>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</si>
  <si>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</si>
  <si>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</si>
  <si>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</si>
  <si>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</si>
  <si>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</si>
  <si>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</si>
  <si>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</si>
  <si>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</si>
  <si>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</si>
  <si>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</si>
  <si>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</si>
  <si>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</si>
  <si>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</si>
  <si>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</si>
  <si>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</si>
  <si>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</si>
  <si>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</si>
  <si>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</si>
  <si>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</si>
  <si>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</si>
  <si>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</si>
  <si>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</si>
  <si>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</si>
  <si>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</si>
  <si>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</si>
  <si>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</si>
  <si>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</si>
  <si>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</si>
  <si>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</si>
  <si>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</si>
  <si>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</si>
  <si>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</si>
  <si>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</si>
  <si>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</si>
  <si>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</si>
  <si>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</si>
  <si>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</si>
  <si>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</si>
  <si>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</si>
  <si>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</si>
  <si>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</si>
  <si>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</si>
  <si>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</si>
  <si>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</si>
  <si>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</si>
  <si>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</si>
  <si>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</si>
  <si>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</si>
  <si>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</si>
  <si>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</si>
  <si>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</si>
  <si>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</si>
  <si>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</si>
  <si>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</si>
  <si>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</si>
  <si>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</si>
  <si>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</si>
  <si>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</si>
  <si>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</si>
  <si>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</si>
  <si>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</si>
  <si>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</si>
  <si>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</si>
  <si>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</si>
  <si>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</si>
  <si>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</si>
  <si>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</si>
  <si>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</si>
  <si>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</si>
  <si>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</si>
  <si>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</si>
  <si>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</si>
  <si>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</si>
  <si>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</si>
  <si>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</si>
  <si>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</si>
  <si>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</si>
  <si>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</si>
  <si>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</si>
  <si>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</si>
  <si>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</si>
  <si>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</si>
  <si>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</si>
  <si>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</si>
  <si>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</si>
  <si>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</si>
  <si>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</si>
  <si>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</si>
  <si>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</si>
  <si>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</si>
  <si>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</si>
  <si>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</si>
  <si>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</si>
  <si>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</si>
  <si>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</si>
  <si>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</si>
  <si>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</si>
  <si>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</si>
  <si>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</si>
  <si>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</si>
  <si>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</si>
  <si>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</si>
  <si>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</si>
  <si>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</si>
  <si>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</si>
  <si>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</si>
  <si>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</si>
  <si>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</si>
  <si>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</si>
  <si>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</si>
  <si>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</si>
  <si>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</si>
  <si>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</si>
  <si>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</si>
  <si>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</si>
  <si>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</si>
  <si>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</si>
  <si>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</si>
  <si>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</si>
  <si>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</si>
  <si>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</si>
  <si>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</si>
  <si>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</si>
  <si>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</si>
  <si>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</si>
  <si>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</si>
  <si>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</si>
  <si>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</si>
  <si>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</si>
  <si>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</si>
  <si>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</si>
  <si>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</si>
  <si>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</si>
  <si>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</si>
  <si>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</si>
  <si>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</si>
  <si>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</si>
  <si>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</si>
  <si>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</si>
  <si>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</si>
  <si>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</si>
  <si>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</si>
  <si>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</si>
  <si>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</si>
  <si>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</si>
  <si>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</si>
  <si>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</si>
  <si>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</si>
  <si>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</si>
  <si>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</si>
  <si>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</si>
  <si>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</si>
  <si>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</si>
  <si>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</si>
  <si>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</si>
  <si>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</si>
  <si>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</si>
  <si>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</si>
  <si>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</si>
  <si>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</si>
  <si>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</si>
  <si>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</si>
  <si>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</si>
  <si>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</si>
  <si>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</si>
  <si>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</si>
  <si>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</si>
  <si>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</si>
  <si>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</si>
  <si>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</si>
  <si>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</si>
  <si>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</si>
  <si>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</si>
  <si>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</si>
  <si>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</si>
  <si>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</si>
  <si>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</si>
  <si>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</si>
  <si>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</si>
  <si>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</si>
  <si>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</si>
  <si>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</si>
  <si>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</si>
  <si>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</si>
  <si>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</si>
  <si>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</si>
  <si>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</si>
  <si>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</si>
  <si>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</si>
  <si>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</si>
  <si>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</si>
  <si>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</si>
  <si>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</si>
  <si>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</si>
  <si>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</si>
  <si>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</si>
  <si>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</si>
  <si>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</si>
  <si>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</si>
  <si>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</si>
  <si>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</si>
  <si>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</si>
  <si>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</si>
  <si>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</si>
  <si>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</si>
  <si>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</si>
  <si>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</si>
  <si>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</si>
  <si>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</si>
  <si>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</si>
  <si>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</si>
  <si>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</si>
  <si>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</si>
  <si>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</si>
  <si>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</si>
  <si>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</si>
  <si>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</si>
  <si>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</si>
  <si>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</si>
  <si>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</si>
  <si>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</si>
  <si>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</si>
  <si>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</si>
  <si>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</si>
  <si>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</si>
  <si>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</si>
  <si>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</si>
  <si>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</si>
  <si>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</si>
  <si>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</si>
  <si>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</si>
  <si>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</si>
  <si>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</si>
  <si>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</si>
  <si>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</si>
  <si>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</si>
  <si>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</si>
  <si>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</si>
  <si>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</si>
  <si>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</si>
  <si>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</si>
  <si>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</si>
  <si>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</si>
  <si>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</si>
  <si>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</si>
  <si>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</si>
  <si>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</si>
  <si>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</si>
  <si>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</si>
  <si>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</si>
  <si>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</si>
  <si>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</si>
  <si>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</si>
  <si>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</si>
  <si>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</si>
  <si>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</si>
  <si>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</si>
  <si>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</si>
  <si>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</si>
  <si>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</si>
  <si>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</si>
  <si>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</si>
  <si>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</si>
  <si>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</si>
  <si>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</si>
  <si>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</si>
  <si>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</si>
  <si>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</si>
  <si>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</si>
  <si>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</si>
  <si>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</si>
  <si>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</si>
  <si>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</si>
  <si>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</si>
  <si>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</si>
  <si>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</si>
  <si>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</si>
  <si>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</si>
  <si>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</si>
  <si>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</si>
  <si>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</si>
  <si>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</si>
  <si>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</si>
  <si>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</si>
  <si>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</si>
  <si>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</si>
  <si>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</si>
  <si>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</si>
  <si>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</si>
  <si>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</si>
  <si>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</si>
  <si>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</si>
  <si>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</si>
  <si>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</si>
  <si>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</si>
  <si>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</si>
  <si>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</si>
  <si>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</si>
  <si>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</si>
  <si>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</si>
  <si>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</si>
  <si>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</si>
  <si>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</si>
  <si>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</si>
  <si>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</si>
  <si>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</si>
  <si>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</si>
  <si>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</si>
  <si>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</si>
  <si>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</si>
  <si>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</si>
  <si>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</si>
  <si>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</si>
  <si>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</si>
  <si>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</si>
  <si>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</si>
  <si>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</si>
  <si>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</si>
  <si>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</si>
  <si>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</si>
  <si>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</si>
  <si>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</si>
  <si>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</si>
  <si>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</si>
  <si>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</si>
  <si>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</si>
  <si>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</si>
  <si>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</si>
  <si>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</si>
  <si>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</si>
  <si>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</si>
  <si>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</si>
  <si>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</si>
  <si>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</si>
  <si>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</si>
  <si>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</si>
  <si>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</si>
  <si>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</si>
  <si>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</si>
  <si>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</si>
  <si>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</si>
  <si>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</si>
  <si>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</si>
  <si>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</si>
  <si>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</si>
  <si>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</si>
  <si>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</si>
  <si>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</si>
  <si>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</si>
  <si>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</si>
  <si>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</si>
  <si>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</si>
  <si>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</si>
  <si>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</si>
  <si>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</si>
  <si>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</si>
  <si>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</si>
  <si>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</si>
  <si>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</si>
  <si>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</si>
  <si>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</si>
  <si>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</si>
  <si>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</si>
  <si>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</si>
  <si>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</si>
  <si>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</si>
  <si>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</si>
  <si>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</si>
  <si>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</si>
  <si>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</si>
  <si>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</si>
  <si>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</si>
  <si>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</si>
  <si>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</si>
  <si>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</si>
  <si>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</si>
  <si>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</si>
  <si>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</si>
  <si>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</si>
  <si>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</si>
  <si>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</si>
  <si>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</si>
  <si>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</si>
  <si>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</si>
  <si>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</si>
  <si>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</si>
  <si>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</si>
  <si>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</si>
  <si>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</si>
  <si>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</si>
  <si>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</si>
  <si>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</si>
  <si>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</si>
  <si>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</si>
  <si>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</si>
  <si>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</si>
  <si>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</si>
  <si>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</si>
  <si>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</si>
  <si>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</si>
  <si>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</si>
  <si>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</si>
  <si>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</si>
  <si>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</si>
  <si>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</si>
  <si>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</si>
  <si>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</si>
  <si>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</si>
  <si>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</si>
  <si>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</si>
  <si>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</si>
  <si>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</si>
  <si>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</si>
  <si>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</si>
  <si>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</si>
  <si>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</si>
  <si>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</si>
  <si>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</si>
  <si>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</si>
  <si>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</si>
  <si>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</si>
  <si>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</si>
  <si>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</si>
  <si>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</si>
  <si>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</si>
  <si>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</si>
  <si>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</si>
  <si>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</si>
  <si>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</si>
  <si>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</si>
  <si>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</si>
  <si>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</si>
  <si>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</si>
  <si>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</si>
  <si>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</si>
  <si>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</si>
  <si>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</si>
  <si>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</si>
  <si>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</si>
  <si>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</si>
  <si>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</si>
  <si>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</si>
  <si>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</si>
  <si>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</si>
  <si>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</si>
  <si>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</si>
  <si>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</si>
  <si>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</si>
  <si>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</si>
  <si>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</si>
  <si>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</si>
  <si>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</si>
  <si>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</si>
  <si>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</si>
  <si>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</si>
  <si>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</si>
  <si>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</si>
  <si>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</si>
  <si>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</si>
  <si>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</si>
  <si>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</si>
  <si>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</si>
  <si>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</si>
  <si>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</si>
  <si>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</si>
  <si>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</si>
  <si>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</si>
  <si>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</si>
  <si>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</si>
  <si>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</si>
  <si>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</si>
  <si>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</si>
  <si>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</si>
  <si>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</si>
  <si>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</si>
  <si>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</si>
  <si>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</si>
  <si>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</si>
  <si>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</si>
  <si>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</si>
  <si>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</si>
  <si>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</si>
  <si>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</si>
  <si>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</si>
  <si>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</si>
  <si>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</si>
  <si>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</si>
  <si>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</si>
  <si>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</si>
  <si>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</si>
  <si>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</si>
  <si>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</si>
  <si>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</si>
  <si>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</si>
  <si>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</si>
  <si>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</si>
  <si>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</si>
  <si>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</si>
  <si>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</si>
  <si>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</si>
  <si>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</si>
  <si>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</si>
  <si>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</si>
  <si>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</si>
  <si>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</si>
  <si>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</si>
  <si>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</si>
  <si>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</si>
  <si>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</si>
  <si>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</si>
  <si>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</si>
  <si>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</si>
  <si>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</si>
  <si>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</si>
  <si>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</si>
  <si>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</si>
  <si>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</si>
  <si>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</si>
  <si>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</si>
  <si>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</si>
  <si>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</si>
  <si>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</si>
  <si>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</si>
  <si>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</si>
  <si>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</si>
  <si>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</si>
  <si>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</si>
  <si>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</si>
  <si>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</si>
  <si>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</si>
  <si>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</si>
  <si>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</si>
  <si>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</si>
  <si>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</si>
  <si>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</si>
  <si>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</si>
  <si>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</si>
  <si>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</si>
  <si>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</si>
  <si>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</si>
  <si>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</si>
  <si>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</si>
  <si>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</si>
  <si>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</si>
  <si>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</si>
  <si>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</si>
  <si>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</si>
  <si>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</si>
  <si>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</si>
  <si>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</si>
  <si>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</si>
  <si>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</si>
  <si>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</si>
  <si>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</si>
  <si>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</si>
  <si>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</si>
  <si>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</si>
  <si>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</si>
  <si>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</si>
  <si>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</si>
  <si>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</si>
  <si>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</si>
  <si>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</si>
  <si>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</si>
  <si>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</si>
  <si>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</si>
  <si>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</si>
  <si>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</si>
  <si>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</si>
  <si>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</si>
  <si>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</si>
  <si>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</si>
  <si>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</si>
  <si>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</si>
  <si>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</si>
  <si>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</si>
  <si>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</si>
  <si>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</si>
  <si>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</si>
  <si>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</si>
  <si>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</si>
  <si>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</si>
  <si>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</si>
  <si>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</si>
  <si>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</si>
  <si>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</si>
  <si>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</si>
  <si>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</si>
  <si>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</si>
  <si>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</si>
  <si>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</si>
  <si>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</si>
  <si>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</si>
  <si>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</si>
  <si>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</si>
  <si>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</si>
  <si>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</si>
  <si>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</si>
  <si>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</si>
  <si>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</si>
  <si>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</si>
  <si>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</si>
  <si>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</si>
  <si>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</si>
  <si>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</si>
  <si>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</si>
  <si>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</si>
  <si>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</si>
  <si>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</si>
  <si>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</si>
  <si>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</si>
  <si>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</si>
  <si>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</si>
  <si>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</si>
  <si>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</si>
  <si>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</si>
  <si>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</si>
  <si>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</si>
  <si>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</si>
  <si>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</si>
  <si>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</si>
  <si>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</si>
  <si>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</si>
  <si>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</si>
  <si>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</si>
  <si>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</si>
  <si>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</si>
  <si>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</si>
  <si>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</si>
  <si>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</si>
  <si>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</si>
  <si>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</si>
  <si>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</si>
  <si>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</si>
  <si>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</si>
  <si>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</si>
  <si>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</si>
  <si>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</si>
  <si>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</si>
  <si>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</si>
  <si>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</si>
  <si>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</si>
  <si>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</si>
  <si>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</si>
  <si>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</si>
  <si>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</si>
  <si>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</si>
  <si>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</si>
  <si>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</si>
  <si>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</si>
  <si>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</si>
  <si>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</si>
  <si>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</si>
  <si>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</si>
  <si>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</si>
  <si>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</si>
  <si>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</si>
  <si>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</si>
  <si>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</si>
  <si>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</si>
  <si>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</si>
  <si>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</si>
  <si>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</si>
  <si>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</si>
  <si>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</si>
  <si>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</si>
  <si>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</si>
  <si>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</si>
  <si>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</si>
  <si>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</si>
  <si>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</si>
  <si>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</si>
  <si>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</si>
  <si>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</si>
  <si>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</si>
  <si>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</si>
  <si>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</si>
  <si>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</si>
  <si>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</si>
  <si>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</si>
  <si>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</si>
  <si>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</si>
  <si>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</si>
  <si>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</si>
  <si>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</si>
  <si>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</si>
  <si>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</si>
  <si>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</si>
  <si>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</si>
  <si>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</si>
  <si>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</si>
  <si>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</si>
  <si>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</si>
  <si>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</si>
  <si>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</si>
  <si>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</si>
  <si>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</si>
  <si>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</si>
  <si>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</si>
  <si>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</si>
  <si>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</si>
  <si>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</si>
  <si>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</si>
  <si>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</si>
  <si>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</si>
  <si>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</si>
  <si>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</si>
  <si>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</si>
  <si>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</si>
  <si>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</si>
  <si>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</si>
  <si>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</si>
  <si>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</si>
  <si>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</si>
  <si>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</si>
  <si>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</si>
  <si>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</si>
  <si>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</si>
  <si>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</si>
  <si>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</si>
  <si>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</si>
  <si>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</si>
  <si>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</si>
  <si>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</si>
  <si>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</si>
  <si>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</si>
  <si>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</si>
  <si>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</si>
  <si>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</si>
  <si>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</si>
  <si>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</si>
  <si>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</si>
  <si>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</si>
  <si>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</si>
  <si>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</si>
  <si>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</si>
  <si>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</si>
  <si>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</si>
  <si>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</si>
  <si>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</si>
  <si>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</si>
  <si>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</si>
  <si>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</si>
  <si>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</si>
  <si>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</si>
  <si>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</si>
  <si>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</si>
  <si>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</si>
  <si>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</si>
  <si>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</si>
  <si>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</si>
  <si>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</si>
  <si>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</si>
  <si>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</si>
  <si>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</si>
  <si>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</si>
  <si>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</si>
  <si>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</si>
  <si>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</si>
  <si>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</si>
  <si>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</si>
  <si>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</si>
  <si>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</si>
  <si>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</si>
  <si>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</si>
  <si>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</si>
  <si>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</si>
  <si>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</si>
  <si>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</si>
  <si>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</si>
  <si>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</si>
  <si>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</si>
  <si>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</si>
  <si>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</si>
  <si>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</si>
  <si>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</si>
  <si>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</si>
  <si>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</si>
  <si>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</si>
  <si>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</si>
  <si>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</si>
  <si>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</si>
  <si>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</si>
  <si>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</si>
  <si>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</si>
  <si>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</si>
  <si>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</si>
  <si>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</si>
  <si>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</si>
  <si>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</si>
  <si>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</si>
  <si>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</si>
  <si>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</si>
  <si>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</si>
  <si>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</si>
  <si>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</si>
  <si>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</si>
  <si>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</si>
  <si>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</si>
  <si>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</si>
  <si>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</si>
  <si>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</si>
  <si>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</si>
  <si>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</si>
  <si>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</si>
  <si>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</si>
  <si>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</si>
  <si>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</si>
  <si>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</si>
  <si>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</si>
  <si>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</si>
  <si>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</si>
  <si>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</si>
  <si>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</si>
  <si>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</si>
  <si>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</si>
  <si>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</si>
  <si>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</si>
  <si>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</si>
  <si>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</si>
  <si>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</si>
  <si>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</si>
  <si>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</si>
  <si>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</si>
  <si>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</si>
  <si>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</si>
  <si>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</si>
  <si>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</si>
  <si>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</si>
  <si>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</si>
  <si>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</si>
  <si>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</si>
  <si>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</si>
  <si>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</si>
  <si>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</si>
  <si>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</si>
  <si>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</si>
  <si>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</si>
  <si>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</si>
  <si>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</si>
  <si>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</si>
  <si>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</si>
  <si>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</si>
  <si>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</si>
  <si>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</si>
  <si>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</si>
  <si>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</si>
  <si>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</si>
  <si>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</si>
  <si>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</si>
  <si>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</si>
  <si>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</si>
  <si>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</si>
  <si>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</si>
  <si>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</si>
  <si>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</si>
  <si>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</si>
  <si>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</si>
  <si>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</si>
  <si>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</si>
  <si>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</si>
  <si>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</si>
  <si>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</si>
  <si>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</si>
  <si>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</si>
  <si>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</si>
  <si>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</si>
  <si>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</si>
  <si>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</si>
  <si>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</si>
  <si>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</si>
  <si>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</si>
  <si>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</si>
  <si>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</si>
  <si>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</si>
  <si>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</si>
  <si>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</si>
  <si>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</si>
  <si>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</si>
  <si>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</si>
  <si>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</si>
  <si>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</si>
  <si>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</si>
  <si>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</si>
  <si>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</si>
  <si>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</si>
  <si>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</si>
  <si>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</si>
  <si>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</si>
  <si>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</si>
  <si>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</si>
  <si>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</si>
  <si>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</si>
  <si>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</si>
  <si>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</si>
  <si>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</si>
  <si>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</si>
  <si>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</si>
  <si>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</si>
  <si>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</si>
  <si>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</si>
  <si>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</si>
  <si>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</si>
  <si>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</si>
  <si>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</si>
  <si>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</si>
  <si>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</si>
  <si>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</si>
  <si>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</si>
  <si>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</si>
  <si>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</si>
  <si>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</si>
  <si>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</si>
  <si>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</si>
  <si>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</si>
  <si>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</si>
  <si>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</si>
  <si>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</si>
  <si>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</si>
  <si>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</si>
  <si>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</si>
  <si>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</si>
  <si>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</si>
  <si>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</si>
  <si>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</si>
  <si>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</si>
  <si>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</si>
  <si>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</si>
  <si>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</si>
  <si>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</si>
  <si>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</si>
  <si>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</si>
  <si>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</si>
  <si>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</si>
  <si>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</si>
  <si>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</si>
  <si>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</si>
  <si>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</si>
  <si>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</si>
  <si>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</si>
  <si>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</si>
  <si>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</si>
  <si>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</si>
  <si>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</si>
  <si>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</si>
  <si>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</si>
  <si>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</si>
  <si>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</si>
  <si>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</si>
  <si>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</si>
  <si>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</si>
  <si>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</si>
  <si>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</si>
  <si>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</si>
  <si>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</si>
  <si>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</si>
  <si>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</si>
  <si>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</si>
  <si>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</si>
  <si>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</si>
  <si>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</si>
  <si>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</si>
  <si>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</si>
  <si>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</si>
  <si>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</si>
  <si>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</si>
  <si>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</si>
  <si>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</si>
  <si>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</si>
  <si>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</si>
  <si>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</si>
  <si>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</si>
  <si>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</si>
  <si>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</si>
  <si>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</si>
  <si>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</si>
  <si>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</si>
  <si>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</si>
  <si>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</si>
  <si>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</si>
  <si>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</si>
  <si>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</si>
  <si>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</si>
  <si>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</si>
  <si>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</si>
  <si>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</si>
  <si>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</si>
  <si>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</si>
  <si>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</si>
  <si>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</si>
  <si>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</si>
  <si>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</si>
  <si>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</si>
  <si>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</si>
  <si>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</si>
  <si>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</si>
  <si>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</si>
  <si>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</si>
  <si>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</si>
  <si>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</si>
  <si>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</si>
  <si>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</si>
  <si>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</si>
  <si>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</si>
  <si>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</si>
  <si>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</si>
  <si>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</si>
  <si>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</si>
  <si>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</si>
  <si>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</si>
  <si>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</si>
  <si>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</si>
  <si>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</si>
  <si>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</si>
  <si>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</si>
  <si>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</si>
  <si>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</si>
  <si>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</si>
  <si>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</si>
  <si>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</si>
  <si>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</si>
  <si>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</si>
  <si>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</si>
  <si>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</si>
  <si>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</si>
  <si>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</si>
  <si>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</si>
  <si>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</si>
  <si>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</si>
  <si>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</si>
  <si>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</si>
  <si>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</si>
  <si>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</si>
  <si>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</si>
  <si>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</si>
  <si>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</si>
  <si>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</si>
  <si>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</si>
  <si>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</si>
  <si>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</si>
  <si>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</si>
  <si>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</si>
  <si>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</si>
  <si>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</si>
  <si>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</si>
  <si>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</si>
  <si>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</si>
  <si>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</si>
  <si>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</si>
  <si>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</si>
  <si>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</si>
  <si>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</si>
  <si>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</si>
  <si>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</si>
  <si>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</si>
  <si>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</si>
  <si>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</si>
  <si>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</si>
  <si>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</si>
  <si>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</si>
  <si>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</si>
  <si>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</si>
  <si>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</si>
  <si>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</si>
  <si>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</si>
  <si>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</si>
  <si>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</si>
  <si>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</si>
  <si>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</si>
  <si>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</si>
  <si>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</si>
  <si>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</si>
  <si>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</si>
  <si>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</si>
  <si>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</si>
  <si>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</si>
  <si>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</si>
  <si>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</si>
  <si>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</si>
  <si>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</si>
  <si>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</si>
  <si>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</si>
  <si>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</si>
  <si>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</si>
  <si>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</si>
  <si>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</si>
  <si>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</si>
  <si>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</si>
  <si>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</si>
  <si>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</si>
  <si>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</si>
  <si>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</si>
  <si>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</si>
  <si>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</si>
  <si>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</si>
  <si>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</si>
  <si>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</si>
  <si>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</si>
  <si>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</si>
  <si>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</si>
  <si>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</si>
  <si>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</si>
  <si>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</si>
  <si>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</si>
  <si>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</si>
  <si>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</si>
  <si>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</si>
  <si>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</si>
  <si>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</si>
  <si>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</si>
  <si>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</si>
  <si>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</si>
  <si>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</si>
  <si>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</si>
  <si>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</si>
  <si>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</si>
  <si>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</si>
  <si>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</si>
  <si>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</si>
  <si>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</si>
  <si>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</si>
  <si>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</si>
  <si>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</si>
  <si>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</si>
  <si>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</si>
  <si>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</si>
  <si>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</si>
  <si>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</si>
  <si>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</si>
  <si>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</si>
  <si>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</si>
  <si>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</si>
  <si>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</si>
  <si>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</si>
  <si>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</si>
  <si>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</si>
  <si>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</si>
  <si>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</si>
  <si>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</si>
  <si>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</si>
  <si>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</si>
  <si>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</si>
  <si>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</si>
  <si>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</si>
  <si>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</si>
  <si>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</si>
  <si>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</si>
  <si>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</si>
  <si>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</si>
  <si>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</si>
  <si>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</si>
  <si>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</si>
  <si>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</si>
  <si>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</si>
  <si>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</si>
  <si>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</si>
  <si>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</si>
  <si>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</si>
  <si>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</si>
  <si>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</si>
  <si>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</si>
  <si>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</si>
  <si>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</si>
  <si>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</si>
  <si>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</si>
  <si>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</si>
  <si>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</si>
  <si>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</si>
  <si>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</si>
  <si>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</si>
  <si>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</si>
  <si>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</si>
  <si>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</si>
  <si>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</si>
  <si>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</si>
  <si>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</si>
  <si>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</si>
  <si>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</si>
  <si>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</si>
  <si>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</si>
  <si>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</si>
  <si>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</si>
  <si>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</si>
  <si>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</si>
  <si>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</si>
  <si>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</si>
  <si>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</si>
  <si>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</si>
  <si>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</si>
  <si>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</si>
  <si>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</si>
  <si>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</si>
  <si>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</si>
  <si>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</si>
  <si>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</si>
  <si>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</si>
  <si>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</si>
  <si>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</si>
  <si>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</si>
  <si>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</si>
  <si>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</si>
  <si>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</si>
  <si>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</si>
  <si>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</si>
  <si>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</si>
  <si>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</si>
  <si>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</si>
  <si>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</si>
  <si>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</si>
  <si>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</si>
  <si>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</si>
  <si>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</si>
  <si>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</si>
  <si>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</si>
  <si>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</si>
  <si>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</si>
  <si>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</si>
  <si>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</si>
  <si>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</si>
  <si>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</si>
  <si>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</si>
  <si>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</si>
  <si>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</si>
  <si>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</si>
  <si>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</si>
  <si>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</si>
  <si>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</si>
  <si>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</si>
  <si>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</si>
  <si>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</si>
  <si>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</si>
  <si>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</si>
  <si>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</si>
  <si>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</si>
  <si>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</si>
  <si>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</si>
  <si>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</si>
  <si>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</si>
  <si>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</si>
  <si>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</si>
  <si>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</si>
  <si>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</si>
  <si>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</si>
  <si>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</si>
  <si>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</si>
  <si>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</si>
  <si>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</si>
  <si>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</si>
  <si>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</si>
  <si>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</si>
  <si>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</si>
  <si>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</si>
  <si>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</si>
  <si>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</si>
  <si>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</si>
  <si>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</si>
  <si>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</si>
  <si>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</si>
  <si>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</si>
  <si>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</si>
  <si>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</si>
  <si>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</si>
  <si>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</si>
  <si>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</si>
  <si>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</si>
  <si>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</si>
  <si>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</si>
  <si>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</si>
  <si>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</si>
  <si>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</si>
  <si>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</si>
  <si>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</si>
  <si>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</si>
  <si>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</si>
  <si>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</si>
  <si>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</si>
  <si>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</si>
  <si>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</si>
  <si>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</si>
  <si>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</si>
  <si>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</si>
  <si>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</si>
  <si>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</si>
  <si>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</si>
  <si>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</si>
  <si>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</si>
  <si>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</si>
  <si>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</si>
  <si>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</si>
  <si>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</si>
  <si>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</si>
  <si>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</si>
  <si>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</si>
  <si>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</si>
  <si>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</si>
  <si>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</si>
  <si>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</si>
  <si>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</si>
  <si>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</si>
  <si>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</si>
  <si>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</si>
  <si>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</si>
  <si>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</si>
  <si>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</si>
  <si>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</si>
  <si>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</si>
  <si>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</si>
  <si>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</si>
  <si>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</si>
  <si>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</si>
  <si>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</si>
  <si>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</si>
  <si>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</si>
  <si>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</si>
  <si>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</si>
  <si>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</si>
  <si>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</si>
  <si>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</si>
  <si>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</si>
  <si>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</si>
  <si>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</si>
  <si>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</si>
  <si>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</si>
  <si>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</si>
  <si>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</si>
  <si>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</si>
  <si>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</si>
  <si>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</si>
  <si>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</si>
  <si>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</si>
  <si>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</si>
  <si>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</si>
  <si>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</si>
  <si>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</si>
  <si>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</si>
  <si>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</si>
  <si>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</si>
  <si>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</si>
  <si>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</si>
  <si>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</si>
  <si>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</si>
  <si>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</si>
  <si>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</si>
  <si>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</si>
  <si>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</si>
  <si>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</si>
  <si>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</si>
  <si>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</si>
  <si>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</si>
  <si>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</si>
  <si>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</si>
  <si>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</si>
  <si>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</si>
  <si>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</si>
  <si>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</si>
  <si>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</si>
  <si>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</si>
  <si>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</si>
  <si>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</si>
  <si>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</si>
  <si>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</si>
  <si>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</si>
  <si>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</si>
  <si>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</si>
  <si>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</si>
  <si>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</si>
  <si>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</si>
  <si>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</si>
  <si>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</si>
  <si>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</si>
  <si>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</si>
  <si>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</si>
  <si>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</si>
  <si>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</si>
  <si>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</si>
  <si>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</si>
  <si>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</si>
  <si>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</si>
  <si>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</si>
  <si>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</si>
  <si>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</si>
  <si>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</si>
  <si>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</si>
  <si>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</si>
  <si>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</si>
  <si>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</si>
  <si>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</si>
  <si>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</si>
  <si>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</si>
  <si>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</si>
  <si>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</si>
  <si>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</si>
  <si>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</si>
  <si>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</si>
  <si>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</si>
  <si>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</si>
  <si>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</si>
  <si>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</si>
  <si>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</si>
  <si>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</si>
  <si>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</si>
  <si>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</si>
  <si>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</si>
  <si>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</si>
  <si>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</si>
  <si>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</si>
  <si>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</si>
  <si>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</si>
  <si>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</si>
  <si>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</si>
  <si>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</si>
  <si>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</si>
  <si>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</si>
  <si>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</si>
  <si>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</si>
  <si>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</si>
  <si>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</si>
  <si>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</si>
  <si>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</si>
  <si>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</si>
  <si>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</si>
  <si>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</si>
  <si>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</si>
  <si>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</si>
  <si>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</si>
  <si>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</si>
  <si>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</si>
  <si>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</si>
  <si>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</si>
  <si>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</si>
  <si>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</si>
  <si>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</si>
  <si>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</si>
  <si>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</si>
  <si>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</si>
  <si>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</si>
  <si>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</si>
  <si>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</si>
  <si>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</si>
  <si>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</si>
  <si>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</si>
  <si>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</si>
  <si>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</si>
  <si>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</si>
  <si>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</si>
  <si>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</si>
  <si>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</si>
  <si>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</si>
  <si>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</si>
  <si>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</si>
  <si>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</si>
  <si>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</si>
  <si>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</si>
  <si>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</si>
  <si>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</si>
  <si>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</si>
  <si>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</si>
  <si>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</si>
  <si>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</si>
  <si>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</si>
  <si>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</si>
  <si>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</si>
  <si>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</si>
  <si>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</si>
  <si>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</si>
  <si>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</si>
  <si>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</si>
  <si>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</si>
  <si>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</si>
  <si>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</si>
  <si>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</si>
  <si>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</si>
  <si>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</si>
  <si>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</si>
  <si>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</si>
  <si>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</si>
  <si>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</si>
  <si>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</si>
  <si>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</si>
  <si>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</si>
  <si>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</si>
  <si>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</si>
  <si>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</si>
  <si>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</si>
  <si>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</si>
  <si>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</si>
  <si>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</si>
  <si>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</si>
  <si>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</si>
  <si>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</si>
  <si>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</si>
  <si>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</si>
  <si>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</si>
  <si>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</si>
  <si>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</si>
  <si>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</si>
  <si>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</si>
  <si>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</si>
  <si>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</si>
  <si>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</si>
  <si>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</si>
  <si>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</si>
  <si>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</si>
  <si>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</si>
  <si>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</si>
  <si>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</si>
  <si>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</si>
  <si>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</si>
  <si>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</si>
  <si>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</si>
  <si>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</si>
  <si>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</si>
  <si>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</si>
  <si>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</si>
  <si>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</si>
  <si>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</si>
  <si>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</si>
  <si>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</si>
  <si>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</si>
  <si>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</si>
  <si>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</si>
  <si>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</si>
  <si>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</si>
  <si>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</si>
  <si>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</si>
  <si>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</si>
  <si>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</si>
  <si>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</si>
  <si>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</si>
  <si>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</si>
  <si>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</si>
  <si>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</si>
  <si>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</si>
  <si>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</si>
  <si>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</si>
  <si>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</si>
  <si>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</si>
  <si>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</si>
  <si>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</si>
  <si>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</si>
  <si>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</si>
  <si>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</si>
  <si>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</si>
  <si>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</si>
  <si>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</si>
  <si>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</si>
  <si>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</si>
  <si>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</si>
  <si>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</si>
  <si>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</si>
  <si>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</si>
  <si>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</si>
  <si>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</si>
  <si>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</si>
  <si>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</si>
  <si>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</si>
  <si>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</si>
  <si>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</si>
  <si>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</si>
  <si>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</si>
  <si>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</si>
  <si>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</si>
  <si>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</si>
  <si>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</si>
  <si>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</si>
  <si>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</si>
  <si>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</si>
  <si>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</si>
  <si>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</si>
  <si>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</si>
  <si>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</si>
  <si>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</si>
  <si>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</si>
  <si>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</si>
  <si>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</si>
  <si>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</si>
  <si>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</si>
  <si>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</si>
  <si>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</si>
  <si>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</si>
  <si>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</si>
  <si>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</si>
  <si>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</si>
  <si>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</si>
  <si>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</si>
  <si>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</si>
  <si>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</si>
  <si>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</si>
  <si>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</si>
  <si>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</si>
  <si>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</si>
  <si>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</si>
  <si>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</si>
  <si>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</si>
  <si>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</si>
  <si>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</si>
  <si>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</si>
  <si>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</si>
  <si>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</si>
  <si>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</si>
  <si>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</si>
  <si>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</si>
  <si>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</si>
  <si>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</si>
  <si>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</si>
  <si>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</si>
  <si>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</si>
  <si>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</si>
  <si>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</si>
  <si>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</si>
  <si>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</si>
  <si>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</si>
  <si>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</si>
  <si>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</si>
  <si>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</si>
  <si>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</si>
  <si>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</si>
  <si>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</si>
  <si>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</si>
  <si>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</si>
  <si>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</si>
  <si>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</si>
  <si>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</si>
  <si>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</si>
  <si>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</si>
  <si>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</si>
  <si>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</si>
  <si>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</si>
  <si>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</si>
  <si>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</si>
  <si>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</si>
  <si>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</si>
  <si>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</si>
  <si>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</si>
  <si>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</si>
  <si>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</si>
  <si>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</si>
  <si>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</si>
  <si>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</si>
  <si>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</si>
  <si>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</si>
  <si>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</si>
  <si>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</si>
  <si>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</si>
  <si>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</si>
  <si>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</si>
  <si>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</si>
  <si>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</si>
  <si>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</si>
  <si>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</si>
  <si>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</si>
  <si>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</si>
  <si>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</si>
  <si>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</si>
  <si>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</si>
  <si>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</si>
  <si>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</si>
  <si>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</si>
  <si>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</si>
  <si>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</si>
  <si>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</si>
  <si>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</si>
  <si>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</si>
  <si>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</si>
  <si>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</si>
  <si>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</si>
  <si>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</si>
  <si>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</si>
  <si>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</si>
  <si>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</si>
  <si>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</si>
  <si>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</si>
  <si>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</si>
  <si>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</si>
  <si>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</si>
  <si>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</si>
  <si>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</si>
  <si>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</si>
  <si>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</si>
  <si>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</si>
  <si>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</si>
  <si>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</si>
  <si>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</si>
  <si>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</si>
  <si>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</si>
  <si>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</si>
  <si>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</si>
  <si>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</si>
  <si>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</si>
  <si>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</si>
  <si>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</si>
  <si>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</si>
  <si>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</si>
  <si>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</si>
  <si>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</si>
  <si>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</si>
  <si>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</si>
  <si>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</si>
  <si>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</si>
  <si>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</si>
  <si>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</si>
  <si>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</si>
  <si>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</si>
  <si>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</si>
  <si>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</si>
  <si>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</si>
  <si>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</si>
  <si>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</si>
  <si>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</si>
  <si>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</si>
  <si>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</si>
  <si>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</si>
  <si>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</si>
  <si>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</si>
  <si>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</si>
  <si>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</si>
  <si>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</si>
  <si>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</si>
  <si>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</si>
  <si>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</si>
  <si>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</si>
  <si>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</si>
  <si>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</si>
  <si>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</si>
  <si>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</si>
  <si>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</si>
  <si>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</si>
  <si>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</si>
  <si>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</si>
  <si>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</si>
  <si>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</si>
  <si>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</si>
  <si>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</si>
  <si>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</si>
  <si>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</si>
  <si>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</si>
  <si>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</si>
  <si>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</si>
  <si>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</si>
  <si>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</si>
  <si>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</si>
  <si>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</si>
  <si>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</si>
  <si>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</si>
  <si>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</si>
  <si>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</si>
  <si>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</si>
  <si>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</si>
  <si>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</si>
  <si>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</si>
  <si>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</si>
  <si>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</si>
  <si>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</si>
  <si>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</si>
  <si>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</si>
  <si>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</si>
  <si>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</si>
  <si>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</si>
  <si>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</si>
  <si>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</si>
  <si>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</si>
  <si>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</si>
  <si>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</si>
  <si>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</si>
  <si>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</si>
  <si>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</si>
  <si>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</si>
  <si>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</si>
  <si>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</si>
  <si>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</si>
  <si>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</si>
  <si>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</si>
  <si>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</si>
  <si>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</si>
  <si>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</si>
  <si>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</si>
  <si>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</si>
  <si>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</si>
  <si>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</si>
  <si>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</si>
  <si>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</si>
  <si>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</si>
  <si>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</si>
  <si>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</si>
  <si>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</si>
  <si>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</si>
  <si>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</si>
  <si>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</si>
  <si>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</si>
  <si>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</si>
  <si>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</si>
  <si>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</si>
  <si>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</si>
  <si>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</si>
  <si>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</si>
  <si>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</si>
  <si>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</si>
  <si>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</si>
  <si>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</si>
  <si>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</si>
  <si>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</si>
  <si>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</si>
  <si>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</si>
  <si>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</si>
  <si>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</si>
  <si>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</si>
  <si>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</si>
  <si>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</si>
  <si>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</si>
  <si>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</si>
  <si>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</si>
  <si>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</si>
  <si>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</si>
  <si>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</si>
  <si>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</si>
  <si>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</si>
  <si>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</si>
  <si>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</si>
  <si>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</si>
  <si>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</si>
  <si>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</si>
  <si>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</si>
  <si>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</si>
  <si>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</si>
  <si>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</si>
  <si>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</si>
  <si>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</si>
  <si>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</si>
  <si>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</si>
  <si>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</si>
  <si>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</si>
  <si>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</si>
  <si>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</si>
  <si>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</si>
  <si>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</si>
  <si>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</si>
  <si>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</si>
  <si>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</si>
  <si>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</si>
  <si>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</si>
  <si>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</si>
  <si>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</si>
  <si>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</si>
  <si>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</si>
  <si>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</si>
  <si>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</si>
  <si>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</si>
  <si>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</si>
  <si>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</si>
  <si>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</si>
  <si>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</si>
  <si>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</si>
  <si>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</si>
  <si>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</si>
  <si>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</si>
  <si>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</si>
  <si>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</si>
  <si>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</si>
  <si>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</si>
  <si>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</si>
  <si>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</si>
  <si>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</si>
  <si>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</si>
  <si>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</si>
  <si>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</si>
  <si>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</si>
  <si>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</si>
  <si>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</si>
  <si>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</si>
  <si>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</si>
  <si>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</si>
  <si>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</si>
  <si>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</si>
  <si>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</si>
  <si>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</si>
  <si>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</si>
  <si>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</si>
  <si>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</si>
  <si>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</si>
  <si>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</si>
  <si>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</si>
  <si>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</si>
  <si>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</si>
  <si>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</si>
  <si>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</si>
  <si>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</si>
  <si>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</si>
  <si>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</si>
  <si>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</si>
  <si>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</si>
  <si>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</si>
  <si>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</si>
  <si>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</si>
  <si>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</si>
  <si>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</si>
  <si>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</si>
  <si>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</si>
  <si>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</si>
  <si>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</si>
  <si>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</si>
  <si>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</si>
  <si>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</si>
  <si>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</si>
  <si>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</si>
  <si>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</si>
  <si>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</si>
  <si>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</si>
  <si>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</si>
  <si>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</si>
  <si>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</si>
  <si>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</si>
  <si>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</si>
  <si>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</si>
  <si>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</si>
  <si>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</si>
  <si>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</si>
  <si>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</si>
  <si>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</si>
  <si>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</si>
  <si>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</si>
  <si>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</si>
  <si>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</si>
  <si>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</si>
  <si>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</si>
  <si>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</si>
  <si>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</si>
  <si>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</si>
  <si>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</si>
  <si>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</si>
  <si>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</si>
  <si>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</si>
  <si>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</si>
  <si>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</si>
  <si>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</si>
  <si>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</si>
  <si>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</si>
  <si>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</si>
  <si>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</si>
  <si>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</si>
  <si>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</si>
  <si>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</si>
  <si>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</si>
  <si>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</si>
  <si>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</si>
  <si>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</si>
  <si>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</si>
  <si>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</si>
  <si>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</si>
  <si>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</si>
  <si>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</si>
  <si>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</si>
  <si>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</si>
  <si>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</si>
  <si>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</si>
  <si>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</si>
  <si>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</si>
  <si>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</si>
  <si>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</si>
  <si>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</si>
  <si>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</si>
  <si>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</si>
  <si>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</si>
  <si>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</si>
  <si>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</si>
  <si>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</si>
  <si>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</si>
  <si>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</si>
  <si>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</si>
  <si>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</si>
  <si>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</si>
  <si>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</si>
  <si>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</si>
  <si>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</si>
  <si>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</si>
  <si>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</si>
  <si>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</si>
  <si>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</si>
  <si>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</si>
  <si>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</si>
  <si>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</si>
  <si>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</si>
  <si>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</si>
  <si>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</si>
  <si>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</si>
  <si>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</si>
  <si>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</si>
  <si>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</si>
  <si>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</si>
  <si>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</si>
  <si>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</si>
  <si>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</si>
  <si>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</si>
  <si>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</si>
  <si>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</si>
  <si>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</si>
  <si>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</si>
  <si>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</si>
  <si>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</si>
  <si>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</si>
  <si>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</si>
  <si>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</si>
  <si>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</si>
  <si>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</si>
  <si>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</si>
  <si>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</si>
  <si>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</si>
  <si>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</si>
  <si>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</si>
  <si>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</si>
  <si>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</si>
  <si>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</si>
  <si>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</si>
  <si>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</si>
  <si>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</si>
  <si>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</si>
  <si>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</si>
  <si>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</si>
  <si>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</si>
  <si>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</si>
  <si>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</si>
  <si>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</si>
  <si>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</si>
  <si>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</si>
  <si>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</si>
  <si>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</si>
  <si>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</si>
  <si>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</si>
  <si>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</si>
  <si>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</si>
  <si>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</si>
  <si>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</si>
  <si>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</si>
  <si>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</si>
  <si>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</si>
  <si>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</si>
  <si>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</si>
  <si>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</si>
  <si>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</si>
  <si>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</si>
  <si>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</si>
  <si>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</si>
  <si>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</si>
  <si>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</si>
  <si>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</si>
  <si>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</si>
  <si>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</si>
  <si>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</si>
  <si>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</si>
  <si>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</si>
  <si>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</si>
  <si>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</si>
  <si>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</si>
  <si>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</si>
  <si>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</si>
  <si>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</si>
  <si>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</si>
  <si>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</si>
  <si>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</si>
  <si>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</si>
  <si>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</si>
  <si>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</si>
  <si>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</si>
  <si>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</si>
  <si>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</si>
  <si>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</si>
  <si>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</si>
  <si>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</si>
  <si>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</si>
  <si>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</si>
  <si>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</si>
  <si>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</si>
  <si>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</si>
  <si>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</si>
  <si>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</si>
  <si>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</si>
  <si>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</si>
  <si>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</si>
  <si>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</si>
  <si>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</si>
  <si>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</si>
  <si>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</si>
  <si>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</si>
  <si>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</si>
  <si>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</si>
  <si>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</si>
  <si>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</si>
  <si>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</si>
  <si>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</si>
  <si>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</si>
  <si>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</si>
  <si>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</si>
  <si>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</si>
  <si>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</si>
  <si>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</si>
  <si>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</si>
  <si>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</si>
  <si>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</si>
  <si>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</si>
  <si>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</si>
  <si>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</si>
  <si>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</si>
  <si>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</si>
  <si>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</si>
  <si>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</si>
  <si>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</si>
  <si>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</si>
  <si>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</si>
  <si>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</si>
  <si>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</si>
  <si>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</si>
  <si>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</si>
  <si>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</si>
  <si>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</si>
  <si>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</si>
  <si>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</si>
  <si>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</si>
  <si>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</si>
  <si>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</si>
  <si>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</si>
  <si>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</si>
  <si>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</si>
  <si>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</si>
  <si>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</si>
  <si>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</si>
  <si>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</si>
  <si>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</si>
  <si>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</si>
  <si>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</si>
  <si>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</si>
  <si>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</si>
  <si>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</si>
  <si>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</si>
  <si>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</si>
  <si>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</si>
  <si>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</si>
  <si>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</si>
  <si>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</si>
  <si>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</si>
  <si>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</si>
  <si>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</si>
  <si>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</si>
  <si>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</si>
  <si>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</si>
  <si>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</si>
  <si>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</si>
  <si>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</si>
  <si>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</si>
  <si>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</si>
  <si>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</si>
  <si>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</si>
  <si>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</si>
  <si>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</si>
  <si>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</si>
  <si>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</si>
  <si>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</si>
  <si>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</si>
  <si>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</si>
  <si>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</si>
  <si>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</si>
  <si>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</si>
  <si>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</si>
  <si>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</si>
  <si>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</si>
  <si>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</si>
  <si>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</si>
  <si>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</si>
  <si>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</si>
  <si>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</si>
  <si>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</si>
  <si>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</si>
  <si>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</si>
  <si>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</si>
  <si>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</si>
  <si>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</si>
  <si>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</si>
  <si>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</si>
  <si>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</si>
  <si>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</si>
  <si>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</si>
  <si>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</si>
  <si>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</si>
  <si>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</si>
  <si>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</si>
  <si>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</si>
  <si>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</si>
  <si>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</si>
  <si>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</si>
  <si>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</si>
  <si>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</si>
  <si>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</si>
  <si>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</si>
  <si>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</si>
  <si>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</si>
  <si>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</si>
  <si>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</si>
  <si>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</si>
  <si>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</si>
  <si>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</si>
  <si>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</si>
  <si>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</si>
  <si>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</si>
  <si>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</si>
  <si>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</si>
  <si>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</si>
  <si>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</si>
  <si>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</si>
  <si>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</si>
  <si>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</si>
  <si>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</si>
  <si>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</si>
  <si>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</si>
  <si>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</si>
  <si>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</si>
  <si>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</si>
  <si>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</si>
  <si>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</si>
  <si>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</si>
  <si>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</si>
  <si>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</si>
  <si>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</si>
  <si>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</si>
  <si>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</si>
  <si>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</si>
  <si>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</si>
  <si>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</si>
  <si>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</si>
  <si>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</si>
  <si>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</si>
  <si>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</si>
  <si>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</si>
  <si>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</si>
  <si>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</si>
  <si>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</si>
  <si>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</si>
  <si>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</si>
  <si>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</si>
  <si>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</si>
  <si>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</si>
  <si>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</si>
  <si>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</si>
  <si>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</si>
  <si>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</si>
  <si>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</si>
  <si>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</si>
  <si>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</si>
  <si>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</si>
  <si>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</si>
  <si>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</si>
  <si>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</si>
  <si>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</si>
  <si>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</si>
  <si>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</si>
  <si>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</si>
  <si>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</si>
  <si>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</si>
  <si>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</si>
  <si>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</si>
  <si>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</si>
  <si>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</si>
  <si>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</si>
  <si>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</si>
  <si>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</si>
  <si>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</si>
  <si>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</si>
  <si>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</si>
  <si>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</si>
  <si>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</si>
  <si>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</si>
  <si>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</si>
  <si>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</si>
  <si>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</si>
  <si>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</si>
  <si>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</si>
  <si>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</si>
  <si>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</si>
  <si>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</si>
  <si>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</si>
  <si>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</si>
  <si>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</si>
  <si>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</si>
  <si>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</si>
  <si>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</si>
  <si>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</si>
  <si>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</si>
  <si>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</si>
  <si>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</si>
  <si>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</si>
  <si>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</si>
  <si>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</si>
  <si>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</si>
  <si>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</si>
  <si>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</si>
  <si>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</si>
  <si>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</si>
  <si>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</si>
  <si>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</si>
  <si>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</si>
  <si>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</si>
  <si>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</si>
  <si>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</si>
  <si>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</si>
  <si>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</si>
  <si>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</si>
  <si>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</si>
  <si>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</si>
  <si>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</si>
  <si>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</si>
  <si>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</si>
  <si>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</si>
  <si>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</si>
  <si>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</si>
  <si>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</si>
  <si>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</si>
  <si>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</si>
  <si>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</si>
  <si>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</si>
  <si>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</si>
  <si>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</si>
  <si>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</si>
  <si>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</si>
  <si>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</si>
  <si>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</si>
  <si>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</si>
  <si>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</si>
  <si>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</si>
  <si>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</si>
  <si>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</si>
  <si>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</si>
  <si>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</si>
  <si>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</si>
  <si>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</si>
  <si>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</si>
  <si>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</si>
  <si>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</si>
  <si>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</si>
  <si>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</si>
  <si>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</si>
  <si>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</si>
  <si>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</si>
  <si>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</si>
  <si>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</si>
  <si>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</si>
  <si>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</si>
  <si>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</si>
  <si>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</si>
  <si>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</si>
  <si>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</si>
  <si>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</si>
  <si>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</si>
  <si>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</si>
  <si>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</si>
  <si>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</si>
  <si>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</si>
  <si>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</si>
  <si>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</si>
  <si>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</si>
  <si>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</si>
  <si>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</si>
  <si>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</si>
  <si>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</si>
  <si>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</si>
  <si>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</si>
  <si>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</si>
  <si>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</si>
  <si>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</si>
  <si>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</si>
  <si>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</si>
  <si>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</si>
  <si>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</si>
  <si>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</si>
  <si>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</si>
  <si>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</si>
  <si>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</si>
  <si>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</si>
  <si>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</si>
  <si>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</si>
  <si>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</si>
  <si>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</si>
  <si>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</si>
  <si>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</si>
  <si>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</si>
  <si>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</si>
  <si>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</si>
  <si>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</si>
  <si>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</si>
  <si>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</si>
  <si>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</si>
  <si>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</si>
  <si>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</si>
  <si>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</si>
  <si>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</si>
  <si>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</si>
  <si>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</si>
  <si>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</si>
  <si>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</si>
  <si>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</si>
  <si>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</si>
  <si>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</si>
  <si>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</si>
  <si>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</si>
  <si>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</si>
  <si>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</si>
  <si>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</si>
  <si>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</si>
  <si>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</si>
  <si>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</si>
  <si>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</si>
  <si>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</si>
  <si>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</si>
  <si>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</si>
  <si>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</si>
  <si>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</si>
  <si>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</si>
  <si>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</si>
  <si>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</si>
  <si>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</si>
  <si>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</si>
  <si>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</si>
  <si>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</si>
  <si>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</si>
  <si>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</si>
  <si>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</si>
  <si>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</si>
  <si>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</si>
  <si>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</si>
  <si>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</si>
  <si>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</si>
  <si>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</si>
  <si>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</si>
  <si>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</si>
  <si>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</si>
  <si>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</si>
  <si>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</si>
  <si>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</si>
  <si>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</si>
  <si>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</si>
  <si>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</si>
  <si>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</si>
  <si>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</si>
  <si>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</si>
  <si>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</si>
  <si>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</si>
  <si>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</si>
  <si>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</si>
  <si>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</si>
  <si>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</si>
  <si>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</si>
  <si>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</si>
  <si>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</si>
  <si>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</si>
  <si>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</si>
  <si>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</si>
  <si>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</si>
  <si>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</si>
  <si>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</si>
  <si>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</si>
  <si>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</si>
  <si>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</si>
  <si>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</si>
  <si>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</si>
  <si>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</si>
  <si>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</si>
  <si>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</si>
  <si>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</si>
  <si>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</si>
  <si>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</si>
  <si>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</si>
  <si>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</si>
  <si>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</si>
  <si>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</si>
  <si>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</si>
  <si>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</si>
  <si>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</si>
  <si>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</si>
  <si>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</si>
  <si>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</si>
  <si>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</si>
  <si>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</si>
  <si>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</si>
  <si>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</si>
  <si>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</si>
  <si>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</si>
  <si>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</si>
  <si>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</si>
  <si>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</si>
  <si>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</si>
  <si>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</si>
  <si>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</si>
  <si>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</si>
  <si>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</si>
  <si>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</si>
  <si>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</si>
  <si>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</si>
  <si>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</si>
  <si>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</si>
  <si>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</si>
  <si>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</si>
  <si>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</si>
  <si>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</si>
  <si>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</si>
  <si>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</si>
  <si>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</si>
  <si>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</si>
  <si>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</si>
  <si>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</si>
  <si>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</si>
  <si>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</si>
  <si>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</si>
  <si>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</si>
  <si>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</si>
  <si>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</si>
  <si>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</si>
  <si>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</si>
  <si>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</si>
  <si>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</si>
  <si>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</si>
  <si>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</si>
  <si>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</si>
  <si>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</si>
  <si>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</si>
  <si>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</si>
  <si>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</si>
  <si>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</si>
  <si>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</si>
  <si>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</si>
  <si>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</si>
  <si>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</si>
  <si>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</si>
  <si>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</si>
  <si>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</si>
  <si>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</si>
  <si>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</si>
  <si>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</si>
  <si>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</si>
  <si>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</si>
  <si>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</si>
  <si>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</si>
  <si>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</si>
  <si>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</si>
  <si>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</si>
  <si>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</si>
  <si>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</si>
  <si>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</si>
  <si>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</si>
  <si>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</si>
  <si>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</si>
  <si>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</si>
  <si>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</si>
  <si>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</si>
  <si>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</si>
  <si>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</si>
  <si>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</si>
  <si>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</si>
  <si>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</si>
  <si>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</si>
  <si>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</si>
  <si>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</si>
  <si>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</si>
  <si>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</si>
  <si>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</si>
  <si>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</si>
  <si>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</si>
  <si>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</si>
  <si>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</si>
  <si>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</si>
  <si>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</si>
  <si>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</si>
  <si>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</si>
  <si>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</si>
  <si>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</si>
  <si>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</si>
  <si>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</si>
  <si>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</si>
  <si>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</si>
  <si>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no pcm</t>
  </si>
  <si>
    <t>site down again &amp; ETA 30 min</t>
  </si>
  <si>
    <t xml:space="preserve"> PCM-20250215-00000830 </t>
  </si>
  <si>
    <t>LTE site still down and  site located in aramco area access issue need special permission</t>
  </si>
  <si>
    <t>PCM-20251128-00000026</t>
  </si>
  <si>
    <t>HAW2897</t>
  </si>
  <si>
    <t>SG</t>
  </si>
  <si>
    <t>30 min</t>
  </si>
  <si>
    <t>latis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</si>
  <si>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</si>
  <si>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</si>
  <si>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</si>
  <si>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</si>
  <si>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</si>
  <si>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</si>
  <si>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</si>
  <si>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</si>
  <si>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</si>
  <si>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10 min</t>
  </si>
  <si>
    <t>TT-20251127-01219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</si>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</sst>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30" dataDxfId="29" headerRowBorderDxfId="27" tableBorderDxfId="28">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326.10265243055619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45989.051078356482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45989.051078356482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45989.051078356482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45989.051078356482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45989.051078356482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45989.051078356482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45989.051078356482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45989.051078356482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45989.051078356482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45989.051078356482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45989.051078356482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45989.051078356482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45989.051078356482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45989.051078356482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45989.051078356482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45989.051078356482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45989.051078356482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45989.051078356482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45989.051078356482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45989.051078356482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45989.051078356482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45989.051078356482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45989.051078356482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45989.051078356482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45989.051078356482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45989.051078356482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45989.051078356482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45989.051078356482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45989.051078356482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45989.051078356482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45989.051078356482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45989.051078356482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45989.051078356482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45989.051078356482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45989.051078356482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45989.051078356482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45989.051078356482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45989.051078356482</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45989.051078356482</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2560ECAD-4C8B-4D5A-BA49-8F6B084B946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tabSelected="1" workbookViewId="0">
      <pane ySplit="1" topLeftCell="A2" activePane="bottomLeft" state="frozen"/>
      <selection pane="bottomLeft" activeCell="J8" sqref="J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164.05124062499817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4.6636593750008615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0.4102681712975027</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c r="D6" s="18" t="s">
        <v>25344</v>
      </c>
      <c r="E6" s="99"/>
      <c r="F6" s="100"/>
      <c r="G6" s="101">
        <f ca="1">IFERROR(NOW()-F6,"-")</f>
        <v>45989.051078356482</v>
      </c>
      <c r="H6" s="100">
        <v>45989.0315625</v>
      </c>
      <c r="I6" s="18" t="str">
        <f>IFERROR(VLOOKUP(D6,DB!A:F,6,0),"")</f>
        <v>Generator-SG</v>
      </c>
      <c r="J6" s="18" t="str">
        <f>IFERROR(VLOOKUP(D6,DB!A:G,7,0),"")</f>
        <v>In progress</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45989.051078356482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45989.051078356482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45989.051078356482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45989.051078356482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45989.051078356482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45989.051078356482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45989.051078356482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45989.051078356482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45989.051078356482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45989.051078356482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45989.051078356482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45989.05107858796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45989.05107858796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45989.05107858796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45989.05107858796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45989.05107858796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45989.05107858796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45989.05107858796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45989.05107858796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45989.05107858796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45989.05107858796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45989.05107858796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45989.05107858796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45989.05107858796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45989.05107858796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45989.05107858796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45989.05107858796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45989.05107858796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45989.05107858796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45989.05107858796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45989.05107858796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45989.05107858796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45989.05107858796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45989.05107858796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45989.05107858796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45989.05107858796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45989.05107858796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45989.05107858796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45989.05107858796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45989.05107858796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45989.05107858796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45989.05107858796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45989.05107858796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45989.05107858796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45989.05107858796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45989.05107858796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45989.05107858796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45989.05107858796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45989.05107858796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45989.05107858796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45989.05107858796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45989.05107858796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45989.05107858796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45989.05107858796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45989.05107858796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45989.05107858796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45989.05107858796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45989.05107858796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45989.05107858796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45989.05107858796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45989.05107858796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45989.05107858796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45989.05107858796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45989.05107858796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45989.05107858796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45989.05107858796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45989.05107858796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45989.05107858796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45989.05107858796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45989.05107858796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45989.05107858796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45989.05107858796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45989.05107858796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45989.05107858796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45989.05107858796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45989.05107858796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45989.05107858796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45989.05107858796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45989.05107858796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45989.05107858796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45989.05107858796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45989.05107858796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45989.05107858796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45989.05107858796</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45989.05107858796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45989.05107858796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45989.05107858796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45989.05107858796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45989.05107858796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45989.05107858796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45989.05107858796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45989.05107858796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45989.05107858796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45989.05107858796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45989.05107858796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45989.05107858796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45989.05107858796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45989.05107858796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45989.05107858796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45989.05107858796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45989.05107858796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45989.05107858796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45989.05107858796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45989.05107858796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45989.05107858796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45989.05107858796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45989.05107858796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45989.05107858796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45989.05107858796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45989.05107858796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45989.05107858796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45989.05107858796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45989.05107858796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45989.05107858796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45989.05107858796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45989.05107858796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45989.05107858796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45989.05107858796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45989.05107858796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45989.05107858796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45989.05107858796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45989.05107858796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45989.05107858796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45989.05107858796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45989.05107858796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45989.05107858796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45989.05107858796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45989.05107858796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45989.05107858796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45989.05107858796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45989.05107858796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45989.05107858796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45989.05107858796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45989.05107858796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45989.05107858796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45989.05107858796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45989.05107858796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45989.05107858796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45989.05107858796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45989.05107858796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45989.05107858796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45989.05107858796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45989.05107858796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45989.05107858796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45989.05107858796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45989.05107858796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45989.05107858796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45989.05107858796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45989.05107858796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45989.05107858796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45989.05107858796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45989.05107858796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45989.05107858796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45989.05107858796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45989.05107858796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45989.05107858796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45989.05107858796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45989.05107858796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45989.05107858796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45989.05107858796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45989.05107858796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45989.05107858796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45989.05107858796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45989.05107858796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45989.05107858796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45989.05107858796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45989.05107858796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45989.05107858796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45989.05107858796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45989.05107858796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45989.05107858796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45989.05107858796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45989.05107858796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45989.05107858796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45989.05107858796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45989.05107858796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45989.05107858796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45989.05107858796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45989.05107858796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45989.05107858796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45989.05107858796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45989.05107858796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45989.05107858796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45989.05107858796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45989.05107858796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45989.05107858796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45989.05107858796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45989.05107858796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45989.05107858796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45989.05107858796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45989.05107858796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45989.05107858796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45989.05107858796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45989.05107858796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45989.05107858796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45989.05107858796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45989.05107858796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45989.05107858796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45989.05107858796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45989.05107858796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45989.05107858796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45989.05107858796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45989.05107858796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45989.05107858796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45989.05107858796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45989.05107858796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45989.05107858796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45989.05107858796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45989.05107858796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45989.05107858796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45989.05107858796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45989.05107858796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45989.05107858796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45989.05107858796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45989.05107858796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45989.05107858796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45989.05107858796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45989.05107858796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45989.05107858796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45989.05107858796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45989.05107858796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45989.05107858796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45989.05107858796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45989.05107858796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45989.05107858796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45989.05107858796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45989.05107858796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45989.05107858796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45989.05107858796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45989.05107858796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45989.05107858796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45989.05107858796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45989.05107858796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45989.05107858796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45989.05107858796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45989.05107858796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45989.05107858796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45989.05107858796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45989.05107858796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45989.05107858796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45989.05107858796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45989.05107858796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45989.05107858796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45989.05107858796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45989.05107858796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45989.05107858796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45989.05107858796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45989.05107858796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45989.05107858796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45989.05107858796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45989.05107858796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45989.05107858796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45989.05107858796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45989.05107858796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45989.05107858796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45989.05107858796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45989.05107858796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45989.05107858796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45989.05107858796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45989.05107858796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45989.05107858796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45989.05107858796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45989.05107858796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45989.05107858796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45989.05107858796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45989.05107858796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45989.05107858796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45989.05107858796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45989.05107858796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45989.05107858796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45989.05107858796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45989.05107858796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45989.05107858796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45989.05107858796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45989.05107858796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45989.05107858796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45989.05107858796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45989.05107858796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45989.05107858796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45989.05107858796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45989.05107858796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45989.05107858796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45989.05107858796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45989.05107858796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45989.05107858796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45989.05107858796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45989.05107858796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45989.05107858796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45989.05107858796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45989.05107858796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45989.05107858796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45989.05107858796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45989.05107858796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45989.05107858796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45989.05107858796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45989.05107858796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45989.05107858796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45989.05107858796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45989.05107858796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45989.05107858796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45989.05107858796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45989.05107858796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45989.05107858796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45989.05107858796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45989.05107858796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45989.05107858796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45989.05107858796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45989.05107858796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45989.05107858796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45989.05107858796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45989.05107858796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45989.05107858796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45989.05107858796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45989.05107858796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45989.05107858796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45989.05107858796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45989.05107858796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45989.05107858796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45989.05107858796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45989.05107858796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45989.05107858796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45989.05107858796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45989.05107858796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45989.05107858796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45989.05107858796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45989.05107858796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45989.05107858796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45989.05107858796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45989.05107858796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45989.05107858796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45989.05107858796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45989.05107858796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45989.05107858796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45989.05107858796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45989.05107858796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45989.05107858796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45989.05107858796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45989.05107858796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45989.05107858796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45989.05107858796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45989.05107858796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45989.05107858796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45989.05107858796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45989.05107858796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45989.05107858796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45989.05107858796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45989.05107858796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45989.05107858796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45989.05107858796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45989.05107858796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45989.05107858796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45989.05107858796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45989.05107858796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45989.05107858796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45989.05107858796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45989.05107858796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45989.05107858796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45989.05107858796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45989.05107858796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45989.05107858796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45989.05107858796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45989.05107858796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45989.05107858796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45989.05107858796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45989.05107858796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45989.05107858796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45989.05107858796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45989.05107858796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45989.05107858796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45989.05107858796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45989.05107858796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45989.05107858796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45989.05107858796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45989.05107858796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45989.05107858796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45989.05107858796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45989.05107858796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45989.05107858796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45989.05107858796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45989.05107858796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45989.05107858796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45989.05107858796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45989.05107858796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45989.05107858796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45989.05107858796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45989.05107858796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45989.05107858796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45989.05107858796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45989.05107858796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45989.05107858796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45989.05107858796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45989.05107858796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45989.05107858796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45989.05107858796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45989.05107858796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45989.05107858796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45989.05107858796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45989.05107858796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45989.05107858796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45989.05107858796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45989.05107858796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45989.05107858796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45989.05107858796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45989.05107858796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45989.05107858796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45989.05107858796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45989.05107858796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45989.05107858796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45989.05107858796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45989.05107858796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45989.05107858796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45989.05107858796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45989.05107858796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45989.05107858796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45989.05107858796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45989.05107858796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45989.05107858796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45989.05107858796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45989.05107858796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45989.05107858796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45989.05107858796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45989.05107858796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45989.05107858796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45989.05107858796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45989.05107858796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45989.05107858796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45989.05107858796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45989.05107858796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45989.05107858796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45989.05107858796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45989.05107858796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45989.05107858796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45989.05107858796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45989.05107858796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45989.05107858796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45989.05107858796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45989.05107858796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45989.05107858796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45989.05107858796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45989.05107858796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45989.05107858796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45989.05107858796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45989.05107858796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45989.05107858796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45989.05107858796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45989.05107858796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45989.05107858796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45989.05107858796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45989.05107858796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45989.05107858796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45989.05107858796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45989.05107858796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45989.05107858796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45989.05107858796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45989.05107858796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45989.05107858796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45989.05107858796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45989.05107858796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45989.05107858796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45989.05107858796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45989.05107858796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45989.05107858796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45989.05107858796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45989.05107858796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45989.05107858796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45989.05107858796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45989.05107858796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45989.05107858796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45989.05107858796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45989.05107858796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45989.05107858796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45989.05107858796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45989.05107858796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45989.05107858796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45989.05107858796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45989.05107858796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45989.05107858796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45989.05107858796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45989.05107858796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45989.05107858796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45989.05107858796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45989.05107858796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45989.05107858796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45989.05107858796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45989.05107858796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45989.05107858796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45989.05107858796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45989.05107858796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45989.05107858796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45989.05107858796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45989.05107858796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45989.05107858796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45989.05107858796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45989.05107858796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45989.05107858796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45989.05107858796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45989.05107858796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45989.05107858796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45989.05107858796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45989.05107858796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45989.05107858796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45989.05107858796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45989.05107858796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45989.05107858796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45989.05107858796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45989.05107858796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45989.05107858796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45989.05107858796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45989.05107858796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45989.05107858796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45989.05107858796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45989.05107858796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45989.05107858796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45989.05107858796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45989.05107858796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45989.05107858796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45989.05107858796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45989.05107858796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45989.05107858796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45989.05107858796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45989.05107858796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45989.05107858796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45989.05107858796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45989.05107858796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45989.05107858796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45989.05107858796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45989.05107858796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45989.05107858796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45989.05107858796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45989.05107858796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45989.05107858796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45989.05107858796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45989.05107858796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45989.05107858796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45989.05107858796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45989.05107858796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45989.05107858796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45989.05107858796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45989.05107858796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45989.05107858796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45989.05107858796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45989.05107858796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45989.05107858796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45989.05107858796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45989.05107858796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45989.05107858796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45989.05107858796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45989.05107858796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45989.05107858796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45989.05107858796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45989.05107858796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45989.05107858796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45989.05107858796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45989.05107858796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45989.05107858796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45989.05107858796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45989.05107858796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45989.05107858796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45989.05107858796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45989.05107858796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45989.05107858796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45989.05107858796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45989.05107858796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45989.05107858796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45989.05107858796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45989.05107858796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45989.05107858796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45989.05107858796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45989.05107858796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45989.05107858796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45989.05107858796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45989.05107858796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45989.05107858796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45989.05107858796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45989.05107858796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45989.05107858796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45989.05107858796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45989.05107858796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45989.05107858796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45989.05107858796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45989.05107858796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45989.05107858796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45989.05107858796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45989.05107858796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45989.05107858796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45989.05107858796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45989.05107858796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45989.05107858796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45989.05107858796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45989.05107858796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45989.05107858796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45989.05107858796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45989.05107858796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45989.05107858796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45989.05107858796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45989.05107858796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45989.05107858796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45989.05107858796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45989.05107858796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45989.05107858796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45989.05107858796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45989.05107858796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45989.05107858796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45989.05107858796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45989.05107858796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45989.05107858796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45989.05107858796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45989.05107858796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45989.05107858796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45989.05107858796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45989.05107858796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45989.05107858796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45989.05107858796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45989.05107858796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45989.05107858796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45989.05107858796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45989.05107858796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45989.05107858796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45989.05107858796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45989.05107858796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45989.05107858796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45989.05107858796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45989.05107858796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45989.05107858796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45989.05107858796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45989.05107858796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45989.05107858796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45989.05107858796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45989.05107858796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45989.05107858796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45989.05107858796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45989.05107858796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45989.05107858796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45989.05107858796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45989.05107858796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45989.05107858796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45989.05107858796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45989.05107858796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45989.05107858796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45989.05107858796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45989.05107858796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45989.05107858796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45989.05107858796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45989.05107858796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45989.05107858796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45989.05107858796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45989.05107858796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45989.05107858796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45989.05107858796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45989.05107858796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45989.05107858796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45989.05107858796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45989.05107858796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45989.05107858796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45989.05107858796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45989.05107858796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45989.05107858796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45989.05107858796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45989.05107858796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45989.05107858796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45989.05107858796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45989.05107858796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45989.05107858796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45989.05107858796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45989.05107858796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45989.05107858796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45989.05107858796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45989.05107858796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45989.05107858796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45989.05107858796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45989.05107858796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45989.05107858796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45989.05107858796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45989.05107858796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45989.05107858796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45989.05107858796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45989.05107858796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45989.05107858796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45989.05107858796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45989.05107858796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45989.05107858796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45989.05107858796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45989.05107858796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45989.05107858796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45989.05107858796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45989.05107858796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45989.05107858796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45989.05107858796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45989.05107858796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45989.05107858796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45989.05107858796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45989.05107858796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45989.05107858796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45989.05107858796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45989.05107858796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45989.05107858796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45989.05107858796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45989.05107858796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45989.05107858796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45989.05107858796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45989.05107858796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45989.05107858796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45989.05107858796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45989.05107858796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45989.05107858796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45989.05107858796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45989.05107858796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45989.05107858796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45989.05107858796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45989.05107858796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45989.05107858796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45989.05107858796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45989.05107858796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45989.05107858796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45989.05107858796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45989.05107858796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45989.05107858796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45989.05107858796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45989.05107858796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45989.05107858796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45989.05107858796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45989.05107858796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45989.05107858796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45989.05107858796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45989.05107858796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45989.05107858796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45989.05107858796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45989.05107858796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45989.05107858796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45989.05107858796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45989.05107858796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45989.05107858796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45989.05107858796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45989.05107858796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45989.05107858796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45989.05107858796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45989.05107858796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45989.05107858796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45989.05107858796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45989.05107858796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45989.05107858796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45989.05107858796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45989.05107858796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45989.05107858796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45989.05107858796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45989.05107858796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45989.05107858796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45989.05107858796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45989.05107858796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45989.05107858796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45989.05107858796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45989.05107858796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45989.05107858796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45989.05107858796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45989.05107858796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45989.05107858796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45989.05107858796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45989.05107858796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45989.05107858796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45989.05107858796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45989.05107858796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45989.05107858796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45989.05107858796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45989.05107858796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45989.05107858796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45989.05107858796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45989.05107858796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45989.05107858796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45989.05107858796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45989.05107858796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45989.05107858796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45989.05107858796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45989.05107858796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45989.05107858796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45989.05107858796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45989.05107858796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45989.05107858796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45989.05107858796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45989.05107858796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45989.05107858796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45989.05107858796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45989.05107858796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45989.05107858796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45989.05107858796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45989.05107858796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45989.05107858796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45989.05107858796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45989.05107858796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45989.05107858796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45989.05107858796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45989.05107858796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45989.05107858796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45989.05107858796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45989.05107858796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45989.05107858796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45989.05107858796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45989.05107858796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45989.05107858796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45989.05107858796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45989.05107858796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45989.05107858796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45989.05107858796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45989.05107858796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45989.05107858796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45989.05107858796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45989.05107858796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45989.05107858796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45989.05107858796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45989.05107858796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45989.05107858796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45989.05107858796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45989.05107858796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45989.05107858796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45989.05107858796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45989.05107858796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45989.05107858796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45989.05107858796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45989.05107858796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45989.05107858796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45989.05107858796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45989.05107858796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45989.05107858796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45989.05107858796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45989.05107858796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45989.05107858796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45989.05107858796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45989.05107858796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45989.05107858796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45989.05107858796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45989.05107858796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45989.05107858796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45989.05107858796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45989.05107858796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45989.05107858796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45989.05107858796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45989.05107858796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45989.05107858796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45989.05107858796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45989.05107858796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45989.05107858796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45989.05107858796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45989.05107858796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45989.05107858796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45989.05107858796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45989.05107858796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45989.05107858796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45989.05107858796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45989.05107858796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45989.05107858796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45989.05107858796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45989.05107858796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45989.05107858796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45989.05107858796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45989.05107858796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45989.05107858796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45989.05107858796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45989.05107858796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45989.05107858796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45989.05107858796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45989.05107858796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45989.05107858796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45989.05107858796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45989.05107858796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45989.05107858796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45989.05107858796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45989.05107858796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45989.05107858796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45989.05107858796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45989.05107858796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45989.05107858796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45989.05107858796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45989.05107858796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45989.05107858796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45989.05107858796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45989.05107858796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45989.05107858796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45989.05107858796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45989.05107858796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45989.05107858796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45989.05107858796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45989.05107858796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45989.05107858796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45989.05107858796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45989.05107858796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45989.05107858796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45989.05107858796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45989.05107858796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45989.05107858796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45989.05107858796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45989.05107858796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45989.05107858796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45989.05107858796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45989.05107858796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45989.05107858796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45989.05107858796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45989.05107858796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45989.05107858796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45989.05107858796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45989.05107858796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45989.05107858796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45989.05107858796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45989.05107858796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45989.05107858796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45989.05107858796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45989.05107858796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45989.05107858796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45989.05107858796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45989.05107858796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45989.05107858796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45989.05107858796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45989.05107858796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45989.05107858796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45989.05107858796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45989.05107858796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45989.05107858796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45989.05107858796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45989.05107858796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45989.05107858796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45989.05107858796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45989.05107858796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45989.05107858796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45989.05107858796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45989.05107858796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45989.05107858796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45989.05107858796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45989.05107858796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45989.05107858796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45989.05107858796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45989.05107858796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45989.05107858796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45989.05107858796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45989.05107858796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45989.05107858796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45989.05107858796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45989.05107858796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45989.05107858796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45989.05107858796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45989.05107858796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45989.05107858796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45989.05107858796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45989.05107858796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45989.05107858796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45989.05107858796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45989.05107858796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45989.05107858796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45989.05107858796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45989.05107858796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45989.05107858796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45989.05107858796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45989.05107858796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45989.05107858796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45989.05107858796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45989.05107858796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45989.05107858796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45989.05107858796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45989.05107858796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45989.05107858796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45989.05107858796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45989.05107858796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45989.05107858796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45989.05107858796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45989.05107858796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45989.05107858796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45989.05107858796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45989.05107858796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45989.05107858796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45989.05107858796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45989.05107858796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45989.05107858796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45989.05107858796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45989.05107858796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45989.05107858796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45989.05107858796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45989.05107858796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45989.05107858796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45989.05107858796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45989.05107858796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45989.05107858796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45989.05107858796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45989.05107858796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45989.05107858796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45989.05107858796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45989.05107858796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45989.05107858796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45989.05107858796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45989.05107858796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45989.05107858796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45989.05107858796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45989.05107858796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45989.05107858796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45989.05107858796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45989.05107858796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45989.05107858796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45989.05107858796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45989.05107858796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45989.05107858796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45989.05107858796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45989.05107858796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45989.05107858796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45989.05107858796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45989.05107858796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45989.05107858796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45989.05107858796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45989.05107858796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45989.05107858796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45989.05107858796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45989.05107858796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45989.05107858796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45989.05107858796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45989.05107858796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45989.05107858796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45989.05107858796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45989.05107858796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45989.05107858796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45989.05107858796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45989.05107858796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45989.05107858796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45989.05107858796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45989.05107858796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45989.05107858796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45989.05107858796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45989.05107858796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45989.05107858796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45989.05107858796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45989.05107858796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45989.05107858796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45989.05107858796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45989.05107858796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45989.05107858796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45989.05107858796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45989.05107858796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45989.05107858796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45989.05107858796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45989.05107858796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45989.05107858796</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285.57036076388613</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
        <v>5393</v>
      </c>
      <c r="C3" s="90">
        <v>1</v>
      </c>
      <c r="D3" s="88" t="s">
        <v>39118</v>
      </c>
      <c r="E3" s="91" t="s">
        <v>39021</v>
      </c>
      <c r="F3" s="92">
        <v>45989.035416666666</v>
      </c>
      <c r="G3" s="93">
        <f t="shared" ref="G3:G10" ca="1" si="0">IFERROR(NOW()-F3,"")</f>
        <v>1.5661689816624857E-2</v>
      </c>
      <c r="H3" s="92">
        <v>45989.029872685183</v>
      </c>
      <c r="I3" s="110" t="s">
        <v>39119</v>
      </c>
      <c r="J3" s="110" t="s">
        <v>24</v>
      </c>
      <c r="K3" s="94" t="s">
        <v>39120</v>
      </c>
      <c r="L3" s="88" t="s">
        <v>39121</v>
      </c>
    </row>
    <row r="4" spans="1:16" ht="15" customHeight="1">
      <c r="A4" s="110"/>
      <c r="B4" s="110" t="str">
        <f>IFERROR(VLOOKUP(D4,DB!A:K,11,0),"")</f>
        <v/>
      </c>
      <c r="C4" s="90"/>
      <c r="D4" s="88"/>
      <c r="E4" s="91"/>
      <c r="F4" s="92"/>
      <c r="G4" s="93">
        <f t="shared" ca="1" si="0"/>
        <v>45989.051078356482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45989.051078356482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45989.051078356482</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45989.051078356482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45989.051078356482</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45989.051078356482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45989.051078356482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45989.051078356482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45989.051078356482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45989.051078356482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45989.051078356482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45989.051078356482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45989.051078356482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45989.051078356482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45989.051078356482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45989.051078356482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45989.051078356482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45989.051078356482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45989.051078356482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45989.051078356482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45989.051078356482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45989.051078356482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45989.051078356482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45989.051078356482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45989.051078356482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45989.051078356482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45989.051078356482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45989.051078356482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45989.051078356482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45989.051078356482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45989.051078356482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45989.051078356482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45989.051078356482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45989.051078356482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45989.051078356482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45989.051078356482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45989.051078356482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45989.051078356482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45989.051078356482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45989.051078356482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45989.051078356482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45989.051078356482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45989.051078356482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45989.051078356482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45989.051078356482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45989.051078356482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45989.051078356482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45989.051078356482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45989.051078356482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45989.051078356482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45989.051078356482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45989.051078356482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45989.051078356482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45989.051078356482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45989.051078356482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45989.051078356482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45989.051078356482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45989.051078356482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45989.051078356482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45989.051078356482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45989.051078356482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45989.051078356482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45989.051078356482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45989.051078356482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45989.051078356482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45989.051078356482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45989.051078356482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45989.051078356482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45989.051078356482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45989.051078356482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45989.051078356482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45989.051078356482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45989.051078356482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45989.051078356482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45989.051078356482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45989.051078356482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45989.051078356482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45989.051078356482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45989.051078356482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45989.051078356482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45989.051078356482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45989.051078356482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45989.051078356482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45989.051078356482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45989.051078356482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45989.051078356482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45989.051078356482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45989.051078356482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45989.051078356482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45989.051078356482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45989.051078356482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45989.051078356482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45989.051078356482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45989.051078356482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45989.051078356482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45989.051078356482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45989.051078356482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45989.051078356482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45989.051078356482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45989.051078356482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45989.051078356482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45989.051078356482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45989.051078356482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45989.051078356482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45989.051078356482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45989.051078356482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45989.051078356482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45989.051078356482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45989.051078356482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45989.051078356482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45989.051078356482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45989.051078356482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45989.051078356482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45989.051078356482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45989.051078356482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45989.051078356482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45989.051078356482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45989.051078356482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45989.051078356482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45989.051078356482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45989.051078356482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45989.051078356482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45989.051078356482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45989.051078356482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45989.051078356482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45989.051078356482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45989.051078356482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45989.051078356482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45989.051078356482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45989.051078356482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45989.051078356482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45989.051078356482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45989.051078356482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45989.051078356482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45989.051078356482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45989.051078356482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45989.051078356482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45989.051078356482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45989.051078356482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45989.051078356482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45989.051078356482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45989.051078356482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45989.051078356482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45989.051078356482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45989.051078356482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45989.051078356482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45989.051078356482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45989.051078356482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45989.051078356482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45989.051078356482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45989.051078356482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45989.051078356482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45989.051078356482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45989.051078356482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45989.051078356482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45989.051078356482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45989.051078356482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45989.051078356482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45989.051078356482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45989.051078356482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45989.051078356482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45989.051078356482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45989.051078356482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45989.051078356482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45989.051078356482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45989.051078356482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45989.051078356482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45989.051078356482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45989.051078356482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45989.051078356482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45989.051078356482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45989.051078356482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45989.051078356482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45989.051078356482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45989.051078356482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45989.051078356482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45989.051078356482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45989.051078356482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45989.051078356482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45989.051078356482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45989.051078356482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45989.051078356482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45989.051078356482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45989.051078356482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45989.051078356482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45989.051078356482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45989.051078356482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45989.051078356482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45989.051078356482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45989.051078356482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45989.051078356482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45989.051078356482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45989.051078356482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45989.051078356482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45989.051078356482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45989.051078356482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45989.051078356482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45989.051078356482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45989.051078356482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45989.051078356482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45989.051078356482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45989.051078356482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45989.051078356482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45989.051078356482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45989.051078356482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45989.051078356482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45989.051078356482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45989.051078356482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45989.051078356482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45989.051078356482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45989.051078356482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45989.051078356482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45989.051078356482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45989.051078356482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45989.051078356482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45989.051078356482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45989.051078356482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45989.051078356482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45989.051078356482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45989.051078356482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45989.051078356482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45989.051078356482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45989.051078356482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45989.051078356482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45989.051078356482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45989.051078356482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45989.051078356482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45989.051078356482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45989.051078356482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45989.051078356482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45989.051078356482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45989.051078356482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45989.051078356482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45989.051078356482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45989.051078356482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45989.051078356482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45989.051078356482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45989.051078356482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45989.051078356482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45989.051078356482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45989.051078356482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45989.051078356482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45989.051078356482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45989.051078356482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45989.051078356482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45989.051078356482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45989.051078356482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45989.051078356482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45989.051078356482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45989.051078356482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45989.051078356482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45989.051078356482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45989.051078356482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45989.051078356482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45989.051078356482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45989.051078356482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45989.051078356482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45989.051078356482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45989.051078356482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45989.051078356482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45989.051078356482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45989.051078356482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45989.051078356482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45989.051078356482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45989.051078356482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45989.051078356482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45989.051078356482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45989.051078356482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45989.051078356482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45989.051078356482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45989.051078356482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45989.051078356482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45989.051078356482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45989.051078356482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45989.051078356482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45989.051078356482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45989.051078356482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45989.051078356482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45989.051078356482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45989.051078356482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45989.051078356482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45989.051078356482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45989.051078356482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45989.051078356482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45989.051078356482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45989.051078356482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45989.051078356482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45989.051078356482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45989.051078356482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45989.051078356482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45989.051078356482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45989.051078356482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45989.051078356482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45989.051078356482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45989.051078356482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45989.051078356482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45989.051078356482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45989.051078356482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45989.051078356482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45989.051078356482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45989.051078356482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45989.051078356482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45989.051078356482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45989.051078356482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45989.051078356482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45989.051078356482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45989.051078356482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45989.051078356482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45989.051078356482</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11" sqref="K11"/>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39122</v>
      </c>
      <c r="B2" s="37" t="str">
        <f>IFERROR(VLOOKUP(D2,DB!A:K,11,0),"")</f>
        <v>R5</v>
      </c>
      <c r="C2" s="37">
        <v>3</v>
      </c>
      <c r="D2" s="103" t="s">
        <v>36011</v>
      </c>
      <c r="E2" s="37" t="s">
        <v>39021</v>
      </c>
      <c r="F2" s="38">
        <v>45891.832060185188</v>
      </c>
      <c r="G2" s="105">
        <f ca="1">IFERROR(NOW()-F2,"")</f>
        <v>97.219018402771326</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62.862201273143</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40.389967476847232</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07">
        <v>45981.373298611114</v>
      </c>
      <c r="G5" s="108">
        <f ca="1">IFERROR(NOW()-F5,"")</f>
        <v>7.6777797453687526</v>
      </c>
      <c r="H5" s="38">
        <v>45981.360798611109</v>
      </c>
      <c r="I5" s="106" t="str">
        <f>IFERROR(VLOOKUP(D5,DB!A:F,6,0),"")</f>
        <v>SCECO</v>
      </c>
      <c r="J5" s="106" t="str">
        <f>IFERROR(VLOOKUP(D5,DB!A:G,7,0),"")</f>
        <v>Dead</v>
      </c>
      <c r="K5" s="106" t="s">
        <v>39129</v>
      </c>
      <c r="L5" s="106" t="str">
        <f>IFERROR(VLOOKUP(D5,DB!A:I,9,0),"")</f>
        <v>Latis</v>
      </c>
    </row>
    <row r="6" spans="1:13">
      <c r="A6" s="37" t="s">
        <v>39130</v>
      </c>
      <c r="B6" s="37" t="str">
        <f>IFERROR(VLOOKUP(D6,DB!A:K,11,0),"")</f>
        <v>R5</v>
      </c>
      <c r="C6" s="37">
        <v>1</v>
      </c>
      <c r="D6" s="37" t="s">
        <v>32330</v>
      </c>
      <c r="E6" s="37" t="s">
        <v>39021</v>
      </c>
      <c r="F6" s="38">
        <v>45988.974733796298</v>
      </c>
      <c r="G6" s="143">
        <f t="shared" ref="G6:G51" ca="1" si="2">IFERROR(NOW()-F6,"")</f>
        <v>7.6344560184224974E-2</v>
      </c>
      <c r="H6" s="38">
        <v>45988.968449074076</v>
      </c>
      <c r="I6" s="37" t="s">
        <v>88</v>
      </c>
      <c r="J6" s="37" t="str">
        <f>IFERROR(VLOOKUP(D6,DB!A:G,7,0),"")</f>
        <v>Dead</v>
      </c>
      <c r="K6" s="37" t="s">
        <v>39131</v>
      </c>
      <c r="L6" s="37" t="str">
        <f>IFERROR(VLOOKUP(D6,DB!A:I,9,0),"")</f>
        <v>Latis</v>
      </c>
    </row>
    <row r="7" spans="1:13">
      <c r="A7" s="37"/>
      <c r="B7" s="37" t="str">
        <f>IFERROR(VLOOKUP(D7,DB!A:K,11,0),"")</f>
        <v/>
      </c>
      <c r="C7" s="37"/>
      <c r="D7" s="37"/>
      <c r="E7" s="37"/>
      <c r="F7" s="38"/>
      <c r="G7" s="143">
        <f t="shared" ca="1" si="2"/>
        <v>45989.051078356482</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45989.051078356482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45989.051078356482</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45989.051078356482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45989.051078356482</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43">
        <f t="shared" ca="1" si="2"/>
        <v>45989.051078356482</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45989.051078356482</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45989.051078356482</v>
      </c>
      <c r="H14" s="38"/>
      <c r="I14" s="37" t="str">
        <f>IFERROR(VLOOKUP(D14,DB!A:F,6,0),"")</f>
        <v/>
      </c>
      <c r="J14" s="37" t="str">
        <f>IFERROR(VLOOKUP(D14,DB!A:G,7,0),"")</f>
        <v/>
      </c>
      <c r="K14" s="37"/>
      <c r="L14" s="37" t="str">
        <f>IFERROR(VLOOKUP(D14,DB!A:I,9,0),"")</f>
        <v/>
      </c>
    </row>
    <row r="15" spans="1:13">
      <c r="A15" s="37"/>
      <c r="B15" s="37" t="str">
        <f>IFERROR(VLOOKUP(D15,DB!A:K,11,0),"")</f>
        <v/>
      </c>
      <c r="C15" s="37"/>
      <c r="D15" s="149"/>
      <c r="E15" s="37"/>
      <c r="F15" s="38"/>
      <c r="G15" s="143">
        <f t="shared" ca="1" si="2"/>
        <v>45989.051078356482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45989.051078356482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45989.051078356482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45989.051078356482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45989.051078356482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45989.051078356482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45989.051078356482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45989.051078356482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45989.051078356482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45989.051078356482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45989.051078356482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45989.051078356482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45989.051078356482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45989.051078356482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45989.051078356482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45989.051078356482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45989.051078356482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45989.051078356482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45989.051078356482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45989.051078356482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45989.051078356482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45989.051078356482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45989.051078356482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45989.051078356482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45989.051078356482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45989.051078356482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45989.051078356482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45989.051078356482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45989.051078356482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45989.051078356482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45989.051078356482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45989.051078356482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45989.051078356482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45989.051078356482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45989.051078356482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45989.051078356482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3">
        <f t="shared" ca="1" si="2"/>
        <v>45989.051078356482</v>
      </c>
      <c r="H51" s="38"/>
      <c r="I51" s="37" t="str">
        <f>IFERROR(VLOOKUP(D51,DB!A:F,6,0),"")</f>
        <v/>
      </c>
      <c r="J51" s="37" t="str">
        <f>IFERROR(VLOOKUP(D51,DB!A:G,7,0),"")</f>
        <v/>
      </c>
      <c r="K51" s="37"/>
      <c r="L51" s="37"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39132</v>
      </c>
      <c r="B2" s="123" t="str">
        <f>IFERROR(VLOOKUP(D2,DB!A:K,11,0),"")</f>
        <v>R6</v>
      </c>
      <c r="C2" s="124">
        <v>2</v>
      </c>
      <c r="D2" s="124" t="s">
        <v>39000</v>
      </c>
      <c r="E2" s="106" t="s">
        <v>39021</v>
      </c>
      <c r="F2" s="125"/>
      <c r="G2" s="72">
        <f ca="1">IFERROR(NOW()-F2,"-")</f>
        <v>45989.051078356482</v>
      </c>
      <c r="H2" s="125">
        <v>45989.027511574073</v>
      </c>
      <c r="I2" s="123" t="str">
        <f>IFERROR(VLOOKUP(D2,DB!A:F,6,0),"")</f>
        <v>Generator-SG</v>
      </c>
      <c r="J2" s="123" t="str">
        <f>IFERROR(VLOOKUP(D2,DB!A:G,7,0),"")</f>
        <v>Dead</v>
      </c>
      <c r="K2" s="126" t="s">
        <v>39133</v>
      </c>
      <c r="L2" s="127" t="str">
        <f>IFERROR(VLOOKUP(D2,DB!A:I,9,0),"")</f>
        <v>Latis</v>
      </c>
    </row>
    <row r="3" spans="1:16382" ht="31.5" customHeight="1">
      <c r="A3" s="122"/>
      <c r="B3" s="123" t="str">
        <f>IFERROR(VLOOKUP(D3,DB!A:K,11,0),"")</f>
        <v/>
      </c>
      <c r="C3" s="124"/>
      <c r="D3" s="121"/>
      <c r="E3" s="106"/>
      <c r="F3" s="125"/>
      <c r="G3" s="72">
        <f ca="1">IFERROR(NOW()-F3,"-")</f>
        <v>45989.051078356482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45989.051078356482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45989.051078356482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45989.051078356482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45989.051078356482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45989.051078356482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45989.051078356482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45989.051078356482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45989.051078356482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45989.051078356482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45989.051078356482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45989.051078356482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45989.051078356482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45989.051078356482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45989.051078356482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45989.051078356482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45989.051078356482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45989.051078356482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45989.051078356482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45989.051078356482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45989.051078356482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45989.051078356482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