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32" documentId="120_S{2AC9BD13-BADA-5192-A53E-5A8FF88502F6}" xr6:coauthVersionLast="47" xr6:coauthVersionMax="47" xr10:uidLastSave="{4ACE6F62-B1AB-4649-8255-AC758A37C216}"/>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J2" i="3"/>
  <c r="L2" i="6"/>
  <c r="I2" i="6"/>
  <c r="J2" i="6"/>
  <c r="G2" i="6"/>
  <c r="B15"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<sst xmlns="http://schemas.openxmlformats.org/spreadsheetml/2006/main" count="180288" uniqueCount="39128">
  <si>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</si>
  <si>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</si>
  <si>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</si>
  <si>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</si>
  <si>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</si>
  <si>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</si>
  <si>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</si>
  <si>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</si>
  <si>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</si>
  <si>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</si>
  <si>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</si>
  <si>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</si>
  <si>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</si>
  <si>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</si>
  <si>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</si>
  <si>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</si>
  <si>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</si>
  <si>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</si>
  <si>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</si>
  <si>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</si>
  <si>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</si>
  <si>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</si>
  <si>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</si>
  <si>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</si>
  <si>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</si>
  <si>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</si>
  <si>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</si>
  <si>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</si>
  <si>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</si>
  <si>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</si>
  <si>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</si>
  <si>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</si>
  <si>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</si>
  <si>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</si>
  <si>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</si>
  <si>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</si>
  <si>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</si>
  <si>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</si>
  <si>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</si>
  <si>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</si>
  <si>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</si>
  <si>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</si>
  <si>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</si>
  <si>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</si>
  <si>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</si>
  <si>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</si>
  <si>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</si>
  <si>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</si>
  <si>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</si>
  <si>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</si>
  <si>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</si>
  <si>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</si>
  <si>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</si>
  <si>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</si>
  <si>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</si>
  <si>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</si>
  <si>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</si>
  <si>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</si>
  <si>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</si>
  <si>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</si>
  <si>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</si>
  <si>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</si>
  <si>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</si>
  <si>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</si>
  <si>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</si>
  <si>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</si>
  <si>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</si>
  <si>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</si>
  <si>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</si>
  <si>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</si>
  <si>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</si>
  <si>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</si>
  <si>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</si>
  <si>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</si>
  <si>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</si>
  <si>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</si>
  <si>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</si>
  <si>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</si>
  <si>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</si>
  <si>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</si>
  <si>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</si>
  <si>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</si>
  <si>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</si>
  <si>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</si>
  <si>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</si>
  <si>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</si>
  <si>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</si>
  <si>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</si>
  <si>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</si>
  <si>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</si>
  <si>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</si>
  <si>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</si>
  <si>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</si>
  <si>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</si>
  <si>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</si>
  <si>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</si>
  <si>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</si>
  <si>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</si>
  <si>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</si>
  <si>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</si>
  <si>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</si>
  <si>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</si>
  <si>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</si>
  <si>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</si>
  <si>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</si>
  <si>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</si>
  <si>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</si>
  <si>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</si>
  <si>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</si>
  <si>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</si>
  <si>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</si>
  <si>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</si>
  <si>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</si>
  <si>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</si>
  <si>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</si>
  <si>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</si>
  <si>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</si>
  <si>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</si>
  <si>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</si>
  <si>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</si>
  <si>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</si>
  <si>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</si>
  <si>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</si>
  <si>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</si>
  <si>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</si>
  <si>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</si>
  <si>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</si>
  <si>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</si>
  <si>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</si>
  <si>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</si>
  <si>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</si>
  <si>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</si>
  <si>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</si>
  <si>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</si>
  <si>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</si>
  <si>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</si>
  <si>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</si>
  <si>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</si>
  <si>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</si>
  <si>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</si>
  <si>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</si>
  <si>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</si>
  <si>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</si>
  <si>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</si>
  <si>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</si>
  <si>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</si>
  <si>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</si>
  <si>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</si>
  <si>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</si>
  <si>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</si>
  <si>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</si>
  <si>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</si>
  <si>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</si>
  <si>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</si>
  <si>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</si>
  <si>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</si>
  <si>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</si>
  <si>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</si>
  <si>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</si>
  <si>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</si>
  <si>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</si>
  <si>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</si>
  <si>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</si>
  <si>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</si>
  <si>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</si>
  <si>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</si>
  <si>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</si>
  <si>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</si>
  <si>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</si>
  <si>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</si>
  <si>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</si>
  <si>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</si>
  <si>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</si>
  <si>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</si>
  <si>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</si>
  <si>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</si>
  <si>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</si>
  <si>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</si>
  <si>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</si>
  <si>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</si>
  <si>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</si>
  <si>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</si>
  <si>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</si>
  <si>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</si>
  <si>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</si>
  <si>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</si>
  <si>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</si>
  <si>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</si>
  <si>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</si>
  <si>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</si>
  <si>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</si>
  <si>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</si>
  <si>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</si>
  <si>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</si>
  <si>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</si>
  <si>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</si>
  <si>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</si>
  <si>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</si>
  <si>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</si>
  <si>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</si>
  <si>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</si>
  <si>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</si>
  <si>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</si>
  <si>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</si>
  <si>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</si>
  <si>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</si>
  <si>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</si>
  <si>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</si>
  <si>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</si>
  <si>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</si>
  <si>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</si>
  <si>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</si>
  <si>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</si>
  <si>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</si>
  <si>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</si>
  <si>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</si>
  <si>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</si>
  <si>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</si>
  <si>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</si>
  <si>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</si>
  <si>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</si>
  <si>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</si>
  <si>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</si>
  <si>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</si>
  <si>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</si>
  <si>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</si>
  <si>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</si>
  <si>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</si>
  <si>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</si>
  <si>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</si>
  <si>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</si>
  <si>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</si>
  <si>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</si>
  <si>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</si>
  <si>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</si>
  <si>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</si>
  <si>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</si>
  <si>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</si>
  <si>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</si>
  <si>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</si>
  <si>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</si>
  <si>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</si>
  <si>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</si>
  <si>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</si>
  <si>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</si>
  <si>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</si>
  <si>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</si>
  <si>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</si>
  <si>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</si>
  <si>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</si>
  <si>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</si>
  <si>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</si>
  <si>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</si>
  <si>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</si>
  <si>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</si>
  <si>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</si>
  <si>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</si>
  <si>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</si>
  <si>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</si>
  <si>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</si>
  <si>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</si>
  <si>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</si>
  <si>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</si>
  <si>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</si>
  <si>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</si>
  <si>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</si>
  <si>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</si>
  <si>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</si>
  <si>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</si>
  <si>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</si>
  <si>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</si>
  <si>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</si>
  <si>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</si>
  <si>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</si>
  <si>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</si>
  <si>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</si>
  <si>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</si>
  <si>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</si>
  <si>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</si>
  <si>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</si>
  <si>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</si>
  <si>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</si>
  <si>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</si>
  <si>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</si>
  <si>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</si>
  <si>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</si>
  <si>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</si>
  <si>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</si>
  <si>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</si>
  <si>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</si>
  <si>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</si>
  <si>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</si>
  <si>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</si>
  <si>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</si>
  <si>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</si>
  <si>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</si>
  <si>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</si>
  <si>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</si>
  <si>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</si>
  <si>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</si>
  <si>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</si>
  <si>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</si>
  <si>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</si>
  <si>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</si>
  <si>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</si>
  <si>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</si>
  <si>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</si>
  <si>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</si>
  <si>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</si>
  <si>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</si>
  <si>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</si>
  <si>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</si>
  <si>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</si>
  <si>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</si>
  <si>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</si>
  <si>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</si>
  <si>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</si>
  <si>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</si>
  <si>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</si>
  <si>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</si>
  <si>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</si>
  <si>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</si>
  <si>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</si>
  <si>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</si>
  <si>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</si>
  <si>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</si>
  <si>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</si>
  <si>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</si>
  <si>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</si>
  <si>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</si>
  <si>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</si>
  <si>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</si>
  <si>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</si>
  <si>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</si>
  <si>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</si>
  <si>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</si>
  <si>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</si>
  <si>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</si>
  <si>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</si>
  <si>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</si>
  <si>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</si>
  <si>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</si>
  <si>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</si>
  <si>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</si>
  <si>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</si>
  <si>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</si>
  <si>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</si>
  <si>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</si>
  <si>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</si>
  <si>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</si>
  <si>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</si>
  <si>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</si>
  <si>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</si>
  <si>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</si>
  <si>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</si>
  <si>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</si>
  <si>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</si>
  <si>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</si>
  <si>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</si>
  <si>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</si>
  <si>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</si>
  <si>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</si>
  <si>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</si>
  <si>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</si>
  <si>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</si>
  <si>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</si>
  <si>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</si>
  <si>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</si>
  <si>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</si>
  <si>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</si>
  <si>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</si>
  <si>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</si>
  <si>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</si>
  <si>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</si>
  <si>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</si>
  <si>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</si>
  <si>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</si>
  <si>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</si>
  <si>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</si>
  <si>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</si>
  <si>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</si>
  <si>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</si>
  <si>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</si>
  <si>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</si>
  <si>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</si>
  <si>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</si>
  <si>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</si>
  <si>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</si>
  <si>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</si>
  <si>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</si>
  <si>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</si>
  <si>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</si>
  <si>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</si>
  <si>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</si>
  <si>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</si>
  <si>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</si>
  <si>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</si>
  <si>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</si>
  <si>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</si>
  <si>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</si>
  <si>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</si>
  <si>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</si>
  <si>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</si>
  <si>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</si>
  <si>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</si>
  <si>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</si>
  <si>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</si>
  <si>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</si>
  <si>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</si>
  <si>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</si>
  <si>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</si>
  <si>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</si>
  <si>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</si>
  <si>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</si>
  <si>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</si>
  <si>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</si>
  <si>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</si>
  <si>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</si>
  <si>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</si>
  <si>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</si>
  <si>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</si>
  <si>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</si>
  <si>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</si>
  <si>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</si>
  <si>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</si>
  <si>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</si>
  <si>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</si>
  <si>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</si>
  <si>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</si>
  <si>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</si>
  <si>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</si>
  <si>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</si>
  <si>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</si>
  <si>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</si>
  <si>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</si>
  <si>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</si>
  <si>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</si>
  <si>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</si>
  <si>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</si>
  <si>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</si>
  <si>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</si>
  <si>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</si>
  <si>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</si>
  <si>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</si>
  <si>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</si>
  <si>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</si>
  <si>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</si>
  <si>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</si>
  <si>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</si>
  <si>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</si>
  <si>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</si>
  <si>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</si>
  <si>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</si>
  <si>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</si>
  <si>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</si>
  <si>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</si>
  <si>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</si>
  <si>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</si>
  <si>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</si>
  <si>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</si>
  <si>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</si>
  <si>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</si>
  <si>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</si>
  <si>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</si>
  <si>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</si>
  <si>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</si>
  <si>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</si>
  <si>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</si>
  <si>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</si>
  <si>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</si>
  <si>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</si>
  <si>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</si>
  <si>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</si>
  <si>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</si>
  <si>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</si>
  <si>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</si>
  <si>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</si>
  <si>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</si>
  <si>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</si>
  <si>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</si>
  <si>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</si>
  <si>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</si>
  <si>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</si>
  <si>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</si>
  <si>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</si>
  <si>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</si>
  <si>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</si>
  <si>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</si>
  <si>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</si>
  <si>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</si>
  <si>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</si>
  <si>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</si>
  <si>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</si>
  <si>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</si>
  <si>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</si>
  <si>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</si>
  <si>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</si>
  <si>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</si>
  <si>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</si>
  <si>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</si>
  <si>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</si>
  <si>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</si>
  <si>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</si>
  <si>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</si>
  <si>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</si>
  <si>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</si>
  <si>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</si>
  <si>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</si>
  <si>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</si>
  <si>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</si>
  <si>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</si>
  <si>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</si>
  <si>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</si>
  <si>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</si>
  <si>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</si>
  <si>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</si>
  <si>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</si>
  <si>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</si>
  <si>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</si>
  <si>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</si>
  <si>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</si>
  <si>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</si>
  <si>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</si>
  <si>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</si>
  <si>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</si>
  <si>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</si>
  <si>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</si>
  <si>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</si>
  <si>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</si>
  <si>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</si>
  <si>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</si>
  <si>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</si>
  <si>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</si>
  <si>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</si>
  <si>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</si>
  <si>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</si>
  <si>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</si>
  <si>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</si>
  <si>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</si>
  <si>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</si>
  <si>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</si>
  <si>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</si>
  <si>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</si>
  <si>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</si>
  <si>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</si>
  <si>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</si>
  <si>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</si>
  <si>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</si>
  <si>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</si>
  <si>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</si>
  <si>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</si>
  <si>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</si>
  <si>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</si>
  <si>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</si>
  <si>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</si>
  <si>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</si>
  <si>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</si>
  <si>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</si>
  <si>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</si>
  <si>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</si>
  <si>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</si>
  <si>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</si>
  <si>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</si>
  <si>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</si>
  <si>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</si>
  <si>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</si>
  <si>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</si>
  <si>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</si>
  <si>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</si>
  <si>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</si>
  <si>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</si>
  <si>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</si>
  <si>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</si>
  <si>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</si>
  <si>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</si>
  <si>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</si>
  <si>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</si>
  <si>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</si>
  <si>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</si>
  <si>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</si>
  <si>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</si>
  <si>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</si>
  <si>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</si>
  <si>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</si>
  <si>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</si>
  <si>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</si>
  <si>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</si>
  <si>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</si>
  <si>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</si>
  <si>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</si>
  <si>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</si>
  <si>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</si>
  <si>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</si>
  <si>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</si>
  <si>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</si>
  <si>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</si>
  <si>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</si>
  <si>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</si>
  <si>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</si>
  <si>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</si>
  <si>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</si>
  <si>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</si>
  <si>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</si>
  <si>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</si>
  <si>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</si>
  <si>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</si>
  <si>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</si>
  <si>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</si>
  <si>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</si>
  <si>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</si>
  <si>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</si>
  <si>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</si>
  <si>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</si>
  <si>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</si>
  <si>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</si>
  <si>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</si>
  <si>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</si>
  <si>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</si>
  <si>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</si>
  <si>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</si>
  <si>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</si>
  <si>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</si>
  <si>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</si>
  <si>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</si>
  <si>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</si>
  <si>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</si>
  <si>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</si>
  <si>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</si>
  <si>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</si>
  <si>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</si>
  <si>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</si>
  <si>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</si>
  <si>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</si>
  <si>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</si>
  <si>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</si>
  <si>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</si>
  <si>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</si>
  <si>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</si>
  <si>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</si>
  <si>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</si>
  <si>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</si>
  <si>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</si>
  <si>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</si>
  <si>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</si>
  <si>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</si>
  <si>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</si>
  <si>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</si>
  <si>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</si>
  <si>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</si>
  <si>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</si>
  <si>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</si>
  <si>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</si>
  <si>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</si>
  <si>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</si>
  <si>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</si>
  <si>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</si>
  <si>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</si>
  <si>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</si>
  <si>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</si>
  <si>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</si>
  <si>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</si>
  <si>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</si>
  <si>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</si>
  <si>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</si>
  <si>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</si>
  <si>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</si>
  <si>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</si>
  <si>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</si>
  <si>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</si>
  <si>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</si>
  <si>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</si>
  <si>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</si>
  <si>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</si>
  <si>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</si>
  <si>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</si>
  <si>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</si>
  <si>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</si>
  <si>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</si>
  <si>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</si>
  <si>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</si>
  <si>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</si>
  <si>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</si>
  <si>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</si>
  <si>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</si>
  <si>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</si>
  <si>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</si>
  <si>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</si>
  <si>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</si>
  <si>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</si>
  <si>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</si>
  <si>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</si>
  <si>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</si>
  <si>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</si>
  <si>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</si>
  <si>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</si>
  <si>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</si>
  <si>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</si>
  <si>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</si>
  <si>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</si>
  <si>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</si>
  <si>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</si>
  <si>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</si>
  <si>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</si>
  <si>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</si>
  <si>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</si>
  <si>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</si>
  <si>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</si>
  <si>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</si>
  <si>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</si>
  <si>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</si>
  <si>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</si>
  <si>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</si>
  <si>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</si>
  <si>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</si>
  <si>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</si>
  <si>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</si>
  <si>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</si>
  <si>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</si>
  <si>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</si>
  <si>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</si>
  <si>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</si>
  <si>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</si>
  <si>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</si>
  <si>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</si>
  <si>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</si>
  <si>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</si>
  <si>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</si>
  <si>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</si>
  <si>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</si>
  <si>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</si>
  <si>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</si>
  <si>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</si>
  <si>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</si>
  <si>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</si>
  <si>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</si>
  <si>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</si>
  <si>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</si>
  <si>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</si>
  <si>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</si>
  <si>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</si>
  <si>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</si>
  <si>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</si>
  <si>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</si>
  <si>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</si>
  <si>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</si>
  <si>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</si>
  <si>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</si>
  <si>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</si>
  <si>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</si>
  <si>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</si>
  <si>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</si>
  <si>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</si>
  <si>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</si>
  <si>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</si>
  <si>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</si>
  <si>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</si>
  <si>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</si>
  <si>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</si>
  <si>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</si>
  <si>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</si>
  <si>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</si>
  <si>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</si>
  <si>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</si>
  <si>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</si>
  <si>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</si>
  <si>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</si>
  <si>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</si>
  <si>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</si>
  <si>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</si>
  <si>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</si>
  <si>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</si>
  <si>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</si>
  <si>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</si>
  <si>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</si>
  <si>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</si>
  <si>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</si>
  <si>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</si>
  <si>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</si>
  <si>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</si>
  <si>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</si>
  <si>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</si>
  <si>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</si>
  <si>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</si>
  <si>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</si>
  <si>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</si>
  <si>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</si>
  <si>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</si>
  <si>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</si>
  <si>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</si>
  <si>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</si>
  <si>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</si>
  <si>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</si>
  <si>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</si>
  <si>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</si>
  <si>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</si>
  <si>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</si>
  <si>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</si>
  <si>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</si>
  <si>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</si>
  <si>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</si>
  <si>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</si>
  <si>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</si>
  <si>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</si>
  <si>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</si>
  <si>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</si>
  <si>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</si>
  <si>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</si>
  <si>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</si>
  <si>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</si>
  <si>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</si>
  <si>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</si>
  <si>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</si>
  <si>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</si>
  <si>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</si>
  <si>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</si>
  <si>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</si>
  <si>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</si>
  <si>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</si>
  <si>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</si>
  <si>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</si>
  <si>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</si>
  <si>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</si>
  <si>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</si>
  <si>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</si>
  <si>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</si>
  <si>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</si>
  <si>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</si>
  <si>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</si>
  <si>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</si>
  <si>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</si>
  <si>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</si>
  <si>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</si>
  <si>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</si>
  <si>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</si>
  <si>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</si>
  <si>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</si>
  <si>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</si>
  <si>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</si>
  <si>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</si>
  <si>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</si>
  <si>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</si>
  <si>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</si>
  <si>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</si>
  <si>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</si>
  <si>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</si>
  <si>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</si>
  <si>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</si>
  <si>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</si>
  <si>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</si>
  <si>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</si>
  <si>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</si>
  <si>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</si>
  <si>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</si>
  <si>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</si>
  <si>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</si>
  <si>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</si>
  <si>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</si>
  <si>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</si>
  <si>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</si>
  <si>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</si>
  <si>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</si>
  <si>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</si>
  <si>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</si>
  <si>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</si>
  <si>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</si>
  <si>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</si>
  <si>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</si>
  <si>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</si>
  <si>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</si>
  <si>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</si>
  <si>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</si>
  <si>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</si>
  <si>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</si>
  <si>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</si>
  <si>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</si>
  <si>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</si>
  <si>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</si>
  <si>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</si>
  <si>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</si>
  <si>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</si>
  <si>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</si>
  <si>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</si>
  <si>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</si>
  <si>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</si>
  <si>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</si>
  <si>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</si>
  <si>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</si>
  <si>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</si>
  <si>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</si>
  <si>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</si>
  <si>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</si>
  <si>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</si>
  <si>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</si>
  <si>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</si>
  <si>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</si>
  <si>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</si>
  <si>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</si>
  <si>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</si>
  <si>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</si>
  <si>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</si>
  <si>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</si>
  <si>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</si>
  <si>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</si>
  <si>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</si>
  <si>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</si>
  <si>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</si>
  <si>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</si>
  <si>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</si>
  <si>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</si>
  <si>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</si>
  <si>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</si>
  <si>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</si>
  <si>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</si>
  <si>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</si>
  <si>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</si>
  <si>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</si>
  <si>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</si>
  <si>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</si>
  <si>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</si>
  <si>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</si>
  <si>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</si>
  <si>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</si>
  <si>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</si>
  <si>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</si>
  <si>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</si>
  <si>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</si>
  <si>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</si>
  <si>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</si>
  <si>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</si>
  <si>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</si>
  <si>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</si>
  <si>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</si>
  <si>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</si>
  <si>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</si>
  <si>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</si>
  <si>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</si>
  <si>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</si>
  <si>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</si>
  <si>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</si>
  <si>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</si>
  <si>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</si>
  <si>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</si>
  <si>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</si>
  <si>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</si>
  <si>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</si>
  <si>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</si>
  <si>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</si>
  <si>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</si>
  <si>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</si>
  <si>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</si>
  <si>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</si>
  <si>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</si>
  <si>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</si>
  <si>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</si>
  <si>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</si>
  <si>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</si>
  <si>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</si>
  <si>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</si>
  <si>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</si>
  <si>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</si>
  <si>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</si>
  <si>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</si>
  <si>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</si>
  <si>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</si>
  <si>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</si>
  <si>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</si>
  <si>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</si>
  <si>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</si>
  <si>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</si>
  <si>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</si>
  <si>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</si>
  <si>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</si>
  <si>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</si>
  <si>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</si>
  <si>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</si>
  <si>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</si>
  <si>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</si>
  <si>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</si>
  <si>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</si>
  <si>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</si>
  <si>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</si>
  <si>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</si>
  <si>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</si>
  <si>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</si>
  <si>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</si>
  <si>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</si>
  <si>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</si>
  <si>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</si>
  <si>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</si>
  <si>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</si>
  <si>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</si>
  <si>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</si>
  <si>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</si>
  <si>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</si>
  <si>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</si>
  <si>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</si>
  <si>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</si>
  <si>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</si>
  <si>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</si>
  <si>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</si>
  <si>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</si>
  <si>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</si>
  <si>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</si>
  <si>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</si>
  <si>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</si>
  <si>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</si>
  <si>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</si>
  <si>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</si>
  <si>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</si>
  <si>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</si>
  <si>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</si>
  <si>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</si>
  <si>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</si>
  <si>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</si>
  <si>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</si>
  <si>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</si>
  <si>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</si>
  <si>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</si>
  <si>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</si>
  <si>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</si>
  <si>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</si>
  <si>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</si>
  <si>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</si>
  <si>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</si>
  <si>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</si>
  <si>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</si>
  <si>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</si>
  <si>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</si>
  <si>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</si>
  <si>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</si>
  <si>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</si>
  <si>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</si>
  <si>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</si>
  <si>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</si>
  <si>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</si>
  <si>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</si>
  <si>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</si>
  <si>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</si>
  <si>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</si>
  <si>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</si>
  <si>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</si>
  <si>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</si>
  <si>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</si>
  <si>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</si>
  <si>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</si>
  <si>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</si>
  <si>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</si>
  <si>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</si>
  <si>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</si>
  <si>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</si>
  <si>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</si>
  <si>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</si>
  <si>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</si>
  <si>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</si>
  <si>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</si>
  <si>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</si>
  <si>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</si>
  <si>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</si>
  <si>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</si>
  <si>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</si>
  <si>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</si>
  <si>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</si>
  <si>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</si>
  <si>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</si>
  <si>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</si>
  <si>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</si>
  <si>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</si>
  <si>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</si>
  <si>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</si>
  <si>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</si>
  <si>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</si>
  <si>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</si>
  <si>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</si>
  <si>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</si>
  <si>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</si>
  <si>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</si>
  <si>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</si>
  <si>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</si>
  <si>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</si>
  <si>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</si>
  <si>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</si>
  <si>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</si>
  <si>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</si>
  <si>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</si>
  <si>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</si>
  <si>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</si>
  <si>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</si>
  <si>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</si>
  <si>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</si>
  <si>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</si>
  <si>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</si>
  <si>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</si>
  <si>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</si>
  <si>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</si>
  <si>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</si>
  <si>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</si>
  <si>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</si>
  <si>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</si>
  <si>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</si>
  <si>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</si>
  <si>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</si>
  <si>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</si>
  <si>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</si>
  <si>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</si>
  <si>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</si>
  <si>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</si>
  <si>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</si>
  <si>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</si>
  <si>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</si>
  <si>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</si>
  <si>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</si>
  <si>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</si>
  <si>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</si>
  <si>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</si>
  <si>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</si>
  <si>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</si>
  <si>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</si>
  <si>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</si>
  <si>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</si>
  <si>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</si>
  <si>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</si>
  <si>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</si>
  <si>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</si>
  <si>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</si>
  <si>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</si>
  <si>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</si>
  <si>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</si>
  <si>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</si>
  <si>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</si>
  <si>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</si>
  <si>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</si>
  <si>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</si>
  <si>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</si>
  <si>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</si>
  <si>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</si>
  <si>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</si>
  <si>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</si>
  <si>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</si>
  <si>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</si>
  <si>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</si>
  <si>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</si>
  <si>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</si>
  <si>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</si>
  <si>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</si>
  <si>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</si>
  <si>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</si>
  <si>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</si>
  <si>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</si>
  <si>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</si>
  <si>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</si>
  <si>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</si>
  <si>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</si>
  <si>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</si>
  <si>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</si>
  <si>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</si>
  <si>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</si>
  <si>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</si>
  <si>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</si>
  <si>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</si>
  <si>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</si>
  <si>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</si>
  <si>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</si>
  <si>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</si>
  <si>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</si>
  <si>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</si>
  <si>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</si>
  <si>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</si>
  <si>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</si>
  <si>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</si>
  <si>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</si>
  <si>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</si>
  <si>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</si>
  <si>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</si>
  <si>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</si>
  <si>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</si>
  <si>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</si>
  <si>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</si>
  <si>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</si>
  <si>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</si>
  <si>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</si>
  <si>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</si>
  <si>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</si>
  <si>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</si>
  <si>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</si>
  <si>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</si>
  <si>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</si>
  <si>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</si>
  <si>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</si>
  <si>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</si>
  <si>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</si>
  <si>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</si>
  <si>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</si>
  <si>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</si>
  <si>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</si>
  <si>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</si>
  <si>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</si>
  <si>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</si>
  <si>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</si>
  <si>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</si>
  <si>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</si>
  <si>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</si>
  <si>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</si>
  <si>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</si>
  <si>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</si>
  <si>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</si>
  <si>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</si>
  <si>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</si>
  <si>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</si>
  <si>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</si>
  <si>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</si>
  <si>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</si>
  <si>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</si>
  <si>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</si>
  <si>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</si>
  <si>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</si>
  <si>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</si>
  <si>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</si>
  <si>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</si>
  <si>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</si>
  <si>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</si>
  <si>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</si>
  <si>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</si>
  <si>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</si>
  <si>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</si>
  <si>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</si>
  <si>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</si>
  <si>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</si>
  <si>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</si>
  <si>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</si>
  <si>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</si>
  <si>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</si>
  <si>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</si>
  <si>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</si>
  <si>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</si>
  <si>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</si>
  <si>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</si>
  <si>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</si>
  <si>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</si>
  <si>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</si>
  <si>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</si>
  <si>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</si>
  <si>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</si>
  <si>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</si>
  <si>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</si>
  <si>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</si>
  <si>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</si>
  <si>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</si>
  <si>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</si>
  <si>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</si>
  <si>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</si>
  <si>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</si>
  <si>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</si>
  <si>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</si>
  <si>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</si>
  <si>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</si>
  <si>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</si>
  <si>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</si>
  <si>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</si>
  <si>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</si>
  <si>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</si>
  <si>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</si>
  <si>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</si>
  <si>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</si>
  <si>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</si>
  <si>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</si>
  <si>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</si>
  <si>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</si>
  <si>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</si>
  <si>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</si>
  <si>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</si>
  <si>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</si>
  <si>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</si>
  <si>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</si>
  <si>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</si>
  <si>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</si>
  <si>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</si>
  <si>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</si>
  <si>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</si>
  <si>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</si>
  <si>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</si>
  <si>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</si>
  <si>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</si>
  <si>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</si>
  <si>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</si>
  <si>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</si>
  <si>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</si>
  <si>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</si>
  <si>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</si>
  <si>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</si>
  <si>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</si>
  <si>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</si>
  <si>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</si>
  <si>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</si>
  <si>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</si>
  <si>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</si>
  <si>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</si>
  <si>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</si>
  <si>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</si>
  <si>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</si>
  <si>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</si>
  <si>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</si>
  <si>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</si>
  <si>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</si>
  <si>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</si>
  <si>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</si>
  <si>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</si>
  <si>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</si>
  <si>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</si>
  <si>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</si>
  <si>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</si>
  <si>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</si>
  <si>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</si>
  <si>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</si>
  <si>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</si>
  <si>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</si>
  <si>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</si>
  <si>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</si>
  <si>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</si>
  <si>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</si>
  <si>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</si>
  <si>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</si>
  <si>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</si>
  <si>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</si>
  <si>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</si>
  <si>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</si>
  <si>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</si>
  <si>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</si>
  <si>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</si>
  <si>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</si>
  <si>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</si>
  <si>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</si>
  <si>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</si>
  <si>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</si>
  <si>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</si>
  <si>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</si>
  <si>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</si>
  <si>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</si>
  <si>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</si>
  <si>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</si>
  <si>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</si>
  <si>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</si>
  <si>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</si>
  <si>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</si>
  <si>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</si>
  <si>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</si>
  <si>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</si>
  <si>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</si>
  <si>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</si>
  <si>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</si>
  <si>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</si>
  <si>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</si>
  <si>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</si>
  <si>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</si>
  <si>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</si>
  <si>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</si>
  <si>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</si>
  <si>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</si>
  <si>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</si>
  <si>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</si>
  <si>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</si>
  <si>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</si>
  <si>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</si>
  <si>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</si>
  <si>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</si>
  <si>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</si>
  <si>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</si>
  <si>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</si>
  <si>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</si>
  <si>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</si>
  <si>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</si>
  <si>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</si>
  <si>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</si>
  <si>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</si>
  <si>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</si>
  <si>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</si>
  <si>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</si>
  <si>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</si>
  <si>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</si>
  <si>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</si>
  <si>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</si>
  <si>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</si>
  <si>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</si>
  <si>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</si>
  <si>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</si>
  <si>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</si>
  <si>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</si>
  <si>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</si>
  <si>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</si>
  <si>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</si>
  <si>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</si>
  <si>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</si>
  <si>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</si>
  <si>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</si>
  <si>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</si>
  <si>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</si>
  <si>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</si>
  <si>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</si>
  <si>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</si>
  <si>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</si>
  <si>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</si>
  <si>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</si>
  <si>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</si>
  <si>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</si>
  <si>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</si>
  <si>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</si>
  <si>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</si>
  <si>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</si>
  <si>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</si>
  <si>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</si>
  <si>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</si>
  <si>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</si>
  <si>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</si>
  <si>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</si>
  <si>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</si>
  <si>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</si>
  <si>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</si>
  <si>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</si>
  <si>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</si>
  <si>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</si>
  <si>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</si>
  <si>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</si>
  <si>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</si>
  <si>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</si>
  <si>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</si>
  <si>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</si>
  <si>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</si>
  <si>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</si>
  <si>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</si>
  <si>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</si>
  <si>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</si>
  <si>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</si>
  <si>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</si>
  <si>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</si>
  <si>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</si>
  <si>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</si>
  <si>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</si>
  <si>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</si>
  <si>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</si>
  <si>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</si>
  <si>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</si>
  <si>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</si>
  <si>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</si>
  <si>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</si>
  <si>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</si>
  <si>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</si>
  <si>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</si>
  <si>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</si>
  <si>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</si>
  <si>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</si>
  <si>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</si>
  <si>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</si>
  <si>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</si>
  <si>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</si>
  <si>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</si>
  <si>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</si>
  <si>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</si>
  <si>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</si>
  <si>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</si>
  <si>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</si>
  <si>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</si>
  <si>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</si>
  <si>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</si>
  <si>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</si>
  <si>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</si>
  <si>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</si>
  <si>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</si>
  <si>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</si>
  <si>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</si>
  <si>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</si>
  <si>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</si>
  <si>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</si>
  <si>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</si>
  <si>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</si>
  <si>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</si>
  <si>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</si>
  <si>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</si>
  <si>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</si>
  <si>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</si>
  <si>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</si>
  <si>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</si>
  <si>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</si>
  <si>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</si>
  <si>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</si>
  <si>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</si>
  <si>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</si>
  <si>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</si>
  <si>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</si>
  <si>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</si>
  <si>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</si>
  <si>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</si>
  <si>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</si>
  <si>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</si>
  <si>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</si>
  <si>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</si>
  <si>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</si>
  <si>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</si>
  <si>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</si>
  <si>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</si>
  <si>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</si>
  <si>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</si>
  <si>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</si>
  <si>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</si>
  <si>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</si>
  <si>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</si>
  <si>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</si>
  <si>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</si>
  <si>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</si>
  <si>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</si>
  <si>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</si>
  <si>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</si>
  <si>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</si>
  <si>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</si>
  <si>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</si>
  <si>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</si>
  <si>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</si>
  <si>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</si>
  <si>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</si>
  <si>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</si>
  <si>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</si>
  <si>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</si>
  <si>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</si>
  <si>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</si>
  <si>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</si>
  <si>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</si>
  <si>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</si>
  <si>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</si>
  <si>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</si>
  <si>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</si>
  <si>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</si>
  <si>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</si>
  <si>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</si>
  <si>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</si>
  <si>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</si>
  <si>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</si>
  <si>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</si>
  <si>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</si>
  <si>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</si>
  <si>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</si>
  <si>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</si>
  <si>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</si>
  <si>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</si>
  <si>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</si>
  <si>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</si>
  <si>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</si>
  <si>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</si>
  <si>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</si>
  <si>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</si>
  <si>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</si>
  <si>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</si>
  <si>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</si>
  <si>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</si>
  <si>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</si>
  <si>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</si>
  <si>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</si>
  <si>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</si>
  <si>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</si>
  <si>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</si>
  <si>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</si>
  <si>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</si>
  <si>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</si>
  <si>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</si>
  <si>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</si>
  <si>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</si>
  <si>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</si>
  <si>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</si>
  <si>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</si>
  <si>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</si>
  <si>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</si>
  <si>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</si>
  <si>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</si>
  <si>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</si>
  <si>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</si>
  <si>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</si>
  <si>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</si>
  <si>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</si>
  <si>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</si>
  <si>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</si>
  <si>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</si>
  <si>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</si>
  <si>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</si>
  <si>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</si>
  <si>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</si>
  <si>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</si>
  <si>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</si>
  <si>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</si>
  <si>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</si>
  <si>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</si>
  <si>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</si>
  <si>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</si>
  <si>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</si>
  <si>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</si>
  <si>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</si>
  <si>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</si>
  <si>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</si>
  <si>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</si>
  <si>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</si>
  <si>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</si>
  <si>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</si>
  <si>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</si>
  <si>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</si>
  <si>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</si>
  <si>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</si>
  <si>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</si>
  <si>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</si>
  <si>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</si>
  <si>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</si>
  <si>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</si>
  <si>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</si>
  <si>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</si>
  <si>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</si>
  <si>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</si>
  <si>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</si>
  <si>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</si>
  <si>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</si>
  <si>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</si>
  <si>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</si>
  <si>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</si>
  <si>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</si>
  <si>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</si>
  <si>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</si>
  <si>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</si>
  <si>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</si>
  <si>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</si>
  <si>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</si>
  <si>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</si>
  <si>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</si>
  <si>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</si>
  <si>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</si>
  <si>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</si>
  <si>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</si>
  <si>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</si>
  <si>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</si>
  <si>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</si>
  <si>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</si>
  <si>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</si>
  <si>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</si>
  <si>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</si>
  <si>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</si>
  <si>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</si>
  <si>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</si>
  <si>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</si>
  <si>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</si>
  <si>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</si>
  <si>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</si>
  <si>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</si>
  <si>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</si>
  <si>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</si>
  <si>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</si>
  <si>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</si>
  <si>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</si>
  <si>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</si>
  <si>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</si>
  <si>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</si>
  <si>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</si>
  <si>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</si>
  <si>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</si>
  <si>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</si>
  <si>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</si>
  <si>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</si>
  <si>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</si>
  <si>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</si>
  <si>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</si>
  <si>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</si>
  <si>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</si>
  <si>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</si>
  <si>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</si>
  <si>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</si>
  <si>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</si>
  <si>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</si>
  <si>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</si>
  <si>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</si>
  <si>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</si>
  <si>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</si>
  <si>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</si>
  <si>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</si>
  <si>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</si>
  <si>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</si>
  <si>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</si>
  <si>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</si>
  <si>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</si>
  <si>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</si>
  <si>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</si>
  <si>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</si>
  <si>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</si>
  <si>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</si>
  <si>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</si>
  <si>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</si>
  <si>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</si>
  <si>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</si>
  <si>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</si>
  <si>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</si>
  <si>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</si>
  <si>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</si>
  <si>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</si>
  <si>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</si>
  <si>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</si>
  <si>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</si>
  <si>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</si>
  <si>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</si>
  <si>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</si>
  <si>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</si>
  <si>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</si>
  <si>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</si>
  <si>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</si>
  <si>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</si>
  <si>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</si>
  <si>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</si>
  <si>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</si>
  <si>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</si>
  <si>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</si>
  <si>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</si>
  <si>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</si>
  <si>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</si>
  <si>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</si>
  <si>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</si>
  <si>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</si>
  <si>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</si>
  <si>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</si>
  <si>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</si>
  <si>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</si>
  <si>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</si>
  <si>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</si>
  <si>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</si>
  <si>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</si>
  <si>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</si>
  <si>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</si>
  <si>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</si>
  <si>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</si>
  <si>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</si>
  <si>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</si>
  <si>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</si>
  <si>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</si>
  <si>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</si>
  <si>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</si>
  <si>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</si>
  <si>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</si>
  <si>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</si>
  <si>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</si>
  <si>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</si>
  <si>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</si>
  <si>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</si>
  <si>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</si>
  <si>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</si>
  <si>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</si>
  <si>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</si>
  <si>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</si>
  <si>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</si>
  <si>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</si>
  <si>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</si>
  <si>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</si>
  <si>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</si>
  <si>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</si>
  <si>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</si>
  <si>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</si>
  <si>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</si>
  <si>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</si>
  <si>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</si>
  <si>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</si>
  <si>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</si>
  <si>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</si>
  <si>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</si>
  <si>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</si>
  <si>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</si>
  <si>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</si>
  <si>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</si>
  <si>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</si>
  <si>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</si>
  <si>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</si>
  <si>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</si>
  <si>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</si>
  <si>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</si>
  <si>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</si>
  <si>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</si>
  <si>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</si>
  <si>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</si>
  <si>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</si>
  <si>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</si>
  <si>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</si>
  <si>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</si>
  <si>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</si>
  <si>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</si>
  <si>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</si>
  <si>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</si>
  <si>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</si>
  <si>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</si>
  <si>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</si>
  <si>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</si>
  <si>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</si>
  <si>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</si>
  <si>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</si>
  <si>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</si>
  <si>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</si>
  <si>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</si>
  <si>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</si>
  <si>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</si>
  <si>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</si>
  <si>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</si>
  <si>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</si>
  <si>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</si>
  <si>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</si>
  <si>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</si>
  <si>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</si>
  <si>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</si>
  <si>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</si>
  <si>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</si>
  <si>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</si>
  <si>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</si>
  <si>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</si>
  <si>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</si>
  <si>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</si>
  <si>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</si>
  <si>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</si>
  <si>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</si>
  <si>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</si>
  <si>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</si>
  <si>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</si>
  <si>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</si>
  <si>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</si>
  <si>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</si>
  <si>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</si>
  <si>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</si>
  <si>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</si>
  <si>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</si>
  <si>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</si>
  <si>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</si>
  <si>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</si>
  <si>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</si>
  <si>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</si>
  <si>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</si>
  <si>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</si>
  <si>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</si>
  <si>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</si>
  <si>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</si>
  <si>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</si>
  <si>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</si>
  <si>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</si>
  <si>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</si>
  <si>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</si>
  <si>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</si>
  <si>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</si>
  <si>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</si>
  <si>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</si>
  <si>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</si>
  <si>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</si>
  <si>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</si>
  <si>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</si>
  <si>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</si>
  <si>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</si>
  <si>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</si>
  <si>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</si>
  <si>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</si>
  <si>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</si>
  <si>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</si>
  <si>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</si>
  <si>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</si>
  <si>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</si>
  <si>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</si>
  <si>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</si>
  <si>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</si>
  <si>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</si>
  <si>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</si>
  <si>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</si>
  <si>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</si>
  <si>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</si>
  <si>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</si>
  <si>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</si>
  <si>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</si>
  <si>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</si>
  <si>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</si>
  <si>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</si>
  <si>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</si>
  <si>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</si>
  <si>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</si>
  <si>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</si>
  <si>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</si>
  <si>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</si>
  <si>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</si>
  <si>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</si>
  <si>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</si>
  <si>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</si>
  <si>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</si>
  <si>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</si>
  <si>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</si>
  <si>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</si>
  <si>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</si>
  <si>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</si>
  <si>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</si>
  <si>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</si>
  <si>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</si>
  <si>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</si>
  <si>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</si>
  <si>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</si>
  <si>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</si>
  <si>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</si>
  <si>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</si>
  <si>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</si>
  <si>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</si>
  <si>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</si>
  <si>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</si>
  <si>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</si>
  <si>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</si>
  <si>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</si>
  <si>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</si>
  <si>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</si>
  <si>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</si>
  <si>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</si>
  <si>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</si>
  <si>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</si>
  <si>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</si>
  <si>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</si>
  <si>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</si>
  <si>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</si>
  <si>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</si>
  <si>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</si>
  <si>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</si>
  <si>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</si>
  <si>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</si>
  <si>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</si>
  <si>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</si>
  <si>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</si>
  <si>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</si>
  <si>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</si>
  <si>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</si>
  <si>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</si>
  <si>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</si>
  <si>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</si>
  <si>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</si>
  <si>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</si>
  <si>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</si>
  <si>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</si>
  <si>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</si>
  <si>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</si>
  <si>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</si>
  <si>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</si>
  <si>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</si>
  <si>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</si>
  <si>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</si>
  <si>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</si>
  <si>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</si>
  <si>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</si>
  <si>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</si>
  <si>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</si>
  <si>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</si>
  <si>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</si>
  <si>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</si>
  <si>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</si>
  <si>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</si>
  <si>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</si>
  <si>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</si>
  <si>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</si>
  <si>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</si>
  <si>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</si>
  <si>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</si>
  <si>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</si>
  <si>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</si>
  <si>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</si>
  <si>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</si>
  <si>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</si>
  <si>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</si>
  <si>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</si>
  <si>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</si>
  <si>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</si>
  <si>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</si>
  <si>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</si>
  <si>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</si>
  <si>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</si>
  <si>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</si>
  <si>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</si>
  <si>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</si>
  <si>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</si>
  <si>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</si>
  <si>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</si>
  <si>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</si>
  <si>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</si>
  <si>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</si>
  <si>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</si>
  <si>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</si>
  <si>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</si>
  <si>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</si>
  <si>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</si>
  <si>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</si>
  <si>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</si>
  <si>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</si>
  <si>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</si>
  <si>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</si>
  <si>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</si>
  <si>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</si>
  <si>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</si>
  <si>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</si>
  <si>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</si>
  <si>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</si>
  <si>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</si>
  <si>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</si>
  <si>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</si>
  <si>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</si>
  <si>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</si>
  <si>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</si>
  <si>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</si>
  <si>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</si>
  <si>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</si>
  <si>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</si>
  <si>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</si>
  <si>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</si>
  <si>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</si>
  <si>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</si>
  <si>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</si>
  <si>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</si>
  <si>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</si>
  <si>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</si>
  <si>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</si>
  <si>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</si>
  <si>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</si>
  <si>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</si>
  <si>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</si>
  <si>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</si>
  <si>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</si>
  <si>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</si>
  <si>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</si>
  <si>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</si>
  <si>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</si>
  <si>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</si>
  <si>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</si>
  <si>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</si>
  <si>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</si>
  <si>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</si>
  <si>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</si>
  <si>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</si>
  <si>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</si>
  <si>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</si>
  <si>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</si>
  <si>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</si>
  <si>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</si>
  <si>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</si>
  <si>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</si>
  <si>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</si>
  <si>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</si>
  <si>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</si>
  <si>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</si>
  <si>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</si>
  <si>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</si>
  <si>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</si>
  <si>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</si>
  <si>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</si>
  <si>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</si>
  <si>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</si>
  <si>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</si>
  <si>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</si>
  <si>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</si>
  <si>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</si>
  <si>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</si>
  <si>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</si>
  <si>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</si>
  <si>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</si>
  <si>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</si>
  <si>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</si>
  <si>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</si>
  <si>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</si>
  <si>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</si>
  <si>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</si>
  <si>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</si>
  <si>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</si>
  <si>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</si>
  <si>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</si>
  <si>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</si>
  <si>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</si>
  <si>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</si>
  <si>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</si>
  <si>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</si>
  <si>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</si>
  <si>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</si>
  <si>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</si>
  <si>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</si>
  <si>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</si>
  <si>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</si>
  <si>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</si>
  <si>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</si>
  <si>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</si>
  <si>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</si>
  <si>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</si>
  <si>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</si>
  <si>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</si>
  <si>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</si>
  <si>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</si>
  <si>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</si>
  <si>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</si>
  <si>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</si>
  <si>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</si>
  <si>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</si>
  <si>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</si>
  <si>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</si>
  <si>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</si>
  <si>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</si>
  <si>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</si>
  <si>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</si>
  <si>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</si>
  <si>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</si>
  <si>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</si>
  <si>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</si>
  <si>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</si>
  <si>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</si>
  <si>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</si>
  <si>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</si>
  <si>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</si>
  <si>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</si>
  <si>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</si>
  <si>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</si>
  <si>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</si>
  <si>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</si>
  <si>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</si>
  <si>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</si>
  <si>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</si>
  <si>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</si>
  <si>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</si>
  <si>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</si>
  <si>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</si>
  <si>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</si>
  <si>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</si>
  <si>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</si>
  <si>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</si>
  <si>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</si>
  <si>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</si>
  <si>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</si>
  <si>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</si>
  <si>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</si>
  <si>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</si>
  <si>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</si>
  <si>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</si>
  <si>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</si>
  <si>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</si>
  <si>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</si>
  <si>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</si>
  <si>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</si>
  <si>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</si>
  <si>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</si>
  <si>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</si>
  <si>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</si>
  <si>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</si>
  <si>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</si>
  <si>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</si>
  <si>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</si>
  <si>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</si>
  <si>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</si>
  <si>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</si>
  <si>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</si>
  <si>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</si>
  <si>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</si>
  <si>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</si>
  <si>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</si>
  <si>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</si>
  <si>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</si>
  <si>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</si>
  <si>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</si>
  <si>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</si>
  <si>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</si>
  <si>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</si>
  <si>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</si>
  <si>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</si>
  <si>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</si>
  <si>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</si>
  <si>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</si>
  <si>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</si>
  <si>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</si>
  <si>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</si>
  <si>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</si>
  <si>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</si>
  <si>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</si>
  <si>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</si>
  <si>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</si>
  <si>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</si>
  <si>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</si>
  <si>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</si>
  <si>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</si>
  <si>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</si>
  <si>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</si>
  <si>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</si>
  <si>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</si>
  <si>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</si>
  <si>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</si>
  <si>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</si>
  <si>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</si>
  <si>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</si>
  <si>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</si>
  <si>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</si>
  <si>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</si>
  <si>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</si>
  <si>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</si>
  <si>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</si>
  <si>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</si>
  <si>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</si>
  <si>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</si>
  <si>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</si>
  <si>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</si>
  <si>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</si>
  <si>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</si>
  <si>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</si>
  <si>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</si>
  <si>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</si>
  <si>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</si>
  <si>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</si>
  <si>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</si>
  <si>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</si>
  <si>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</si>
  <si>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</si>
  <si>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</si>
  <si>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</si>
  <si>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</si>
  <si>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</si>
  <si>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</si>
  <si>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</si>
  <si>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</si>
  <si>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</si>
  <si>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</si>
  <si>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</si>
  <si>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</si>
  <si>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</si>
  <si>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</si>
  <si>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</si>
  <si>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</si>
  <si>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</si>
  <si>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</si>
  <si>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</si>
  <si>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</si>
  <si>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</si>
  <si>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</si>
  <si>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</si>
  <si>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</si>
  <si>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</si>
  <si>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</si>
  <si>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</si>
  <si>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</si>
  <si>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</si>
  <si>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</si>
  <si>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</si>
  <si>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</si>
  <si>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</si>
  <si>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</si>
  <si>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</si>
  <si>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</si>
  <si>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</si>
  <si>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</si>
  <si>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</si>
  <si>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</si>
  <si>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</si>
  <si>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</si>
  <si>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</si>
  <si>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</si>
  <si>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</si>
  <si>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</si>
  <si>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</si>
  <si>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</si>
  <si>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</si>
  <si>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</si>
  <si>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</si>
  <si>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</si>
  <si>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</si>
  <si>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</si>
  <si>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</si>
  <si>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</si>
  <si>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</si>
  <si>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</si>
  <si>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</si>
  <si>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</si>
  <si>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</si>
  <si>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</si>
  <si>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</si>
  <si>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</si>
  <si>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</si>
  <si>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</si>
  <si>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</si>
  <si>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</si>
  <si>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</si>
  <si>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</si>
  <si>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</si>
  <si>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</si>
  <si>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</si>
  <si>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</si>
  <si>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</si>
  <si>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</si>
  <si>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</si>
  <si>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</si>
  <si>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</si>
  <si>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</si>
  <si>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</si>
  <si>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</si>
  <si>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</si>
  <si>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</si>
  <si>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</si>
  <si>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</si>
  <si>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</si>
  <si>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</si>
  <si>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</si>
  <si>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</si>
  <si>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</si>
  <si>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</si>
  <si>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</si>
  <si>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</si>
  <si>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</si>
  <si>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</si>
  <si>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</si>
  <si>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</si>
  <si>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</si>
  <si>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</si>
  <si>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</si>
  <si>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</si>
  <si>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</si>
  <si>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</si>
  <si>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</si>
  <si>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</si>
  <si>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</si>
  <si>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</si>
  <si>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</si>
  <si>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</si>
  <si>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</si>
  <si>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</si>
  <si>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</si>
  <si>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</si>
  <si>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</si>
  <si>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</si>
  <si>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</si>
  <si>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</si>
  <si>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</si>
  <si>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</si>
  <si>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</si>
  <si>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</si>
  <si>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</si>
  <si>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</si>
  <si>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</si>
  <si>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</si>
  <si>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</si>
  <si>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</si>
  <si>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</si>
  <si>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</si>
  <si>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</si>
  <si>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</si>
  <si>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</si>
  <si>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</si>
  <si>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</si>
  <si>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</si>
  <si>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</si>
  <si>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</si>
  <si>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</si>
  <si>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</si>
  <si>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</si>
  <si>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</si>
  <si>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</si>
  <si>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</si>
  <si>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</si>
  <si>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</si>
  <si>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</si>
  <si>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</si>
  <si>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</si>
  <si>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</si>
  <si>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</si>
  <si>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</si>
  <si>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</si>
  <si>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</si>
  <si>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</si>
  <si>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</si>
  <si>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</si>
  <si>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</si>
  <si>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</si>
  <si>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</si>
  <si>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</si>
  <si>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</si>
  <si>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</si>
  <si>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</si>
  <si>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</si>
  <si>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</si>
  <si>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</si>
  <si>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</si>
  <si>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</si>
  <si>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</si>
  <si>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</si>
  <si>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</si>
  <si>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</si>
  <si>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</si>
  <si>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</si>
  <si>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</si>
  <si>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</si>
  <si>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</si>
  <si>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</si>
  <si>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</si>
  <si>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</si>
  <si>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</si>
  <si>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</si>
  <si>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</si>
  <si>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</si>
  <si>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</si>
  <si>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</si>
  <si>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</si>
  <si>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</si>
  <si>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</si>
  <si>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</si>
  <si>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</si>
  <si>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</si>
  <si>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</si>
  <si>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</si>
  <si>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</si>
  <si>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</si>
  <si>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</si>
  <si>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</si>
  <si>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</si>
  <si>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</si>
  <si>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</si>
  <si>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</si>
  <si>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</si>
  <si>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</si>
  <si>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</si>
  <si>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</si>
  <si>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</si>
  <si>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</si>
  <si>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</si>
  <si>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</si>
  <si>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</si>
  <si>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</si>
  <si>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</si>
  <si>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</si>
  <si>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</si>
  <si>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</si>
  <si>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</si>
  <si>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</si>
  <si>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</si>
  <si>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</si>
  <si>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</si>
  <si>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</si>
  <si>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</si>
  <si>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</si>
  <si>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</si>
  <si>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</si>
  <si>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</si>
  <si>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</si>
  <si>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</si>
  <si>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</si>
  <si>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</si>
  <si>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</si>
  <si>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</si>
  <si>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</si>
  <si>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</si>
  <si>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</si>
  <si>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</si>
  <si>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</si>
  <si>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</si>
  <si>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</si>
  <si>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</si>
  <si>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</si>
  <si>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</si>
  <si>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</si>
  <si>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</si>
  <si>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</si>
  <si>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</si>
  <si>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</si>
  <si>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</si>
  <si>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</si>
  <si>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</si>
  <si>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</si>
  <si>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</si>
  <si>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</si>
  <si>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</si>
  <si>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</si>
  <si>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</si>
  <si>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</si>
  <si>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</si>
  <si>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</si>
  <si>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</si>
  <si>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</si>
  <si>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</si>
  <si>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</si>
  <si>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</si>
  <si>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</si>
  <si>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</si>
  <si>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</si>
  <si>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</si>
  <si>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</si>
  <si>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</si>
  <si>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</si>
  <si>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</si>
  <si>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</si>
  <si>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</si>
  <si>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</si>
  <si>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</si>
  <si>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</si>
  <si>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</si>
  <si>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</si>
  <si>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</si>
  <si>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</si>
  <si>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</si>
  <si>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</si>
  <si>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</si>
  <si>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</si>
  <si>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</si>
  <si>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</si>
  <si>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</si>
  <si>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</si>
  <si>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</si>
  <si>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</si>
  <si>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</si>
  <si>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</si>
  <si>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</si>
  <si>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</si>
  <si>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</si>
  <si>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</si>
  <si>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</si>
  <si>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</si>
  <si>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</si>
  <si>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</si>
  <si>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</si>
  <si>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</si>
  <si>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</si>
  <si>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</si>
  <si>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</si>
  <si>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</si>
  <si>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</si>
  <si>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</si>
  <si>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</si>
  <si>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</si>
  <si>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</si>
  <si>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</si>
  <si>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</si>
  <si>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</si>
  <si>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</si>
  <si>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</si>
  <si>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</si>
  <si>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</si>
  <si>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</si>
  <si>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</si>
  <si>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</si>
  <si>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</si>
  <si>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</si>
  <si>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</si>
  <si>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</si>
  <si>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</si>
  <si>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</si>
  <si>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</si>
  <si>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</si>
  <si>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</si>
  <si>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</si>
  <si>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</si>
  <si>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</si>
  <si>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</si>
  <si>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</si>
  <si>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</si>
  <si>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</si>
  <si>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</si>
  <si>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</si>
  <si>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</si>
  <si>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</si>
  <si>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</si>
  <si>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</si>
  <si>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</si>
  <si>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</si>
  <si>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</si>
  <si>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</si>
  <si>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</si>
  <si>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</si>
  <si>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</si>
  <si>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</si>
  <si>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</si>
  <si>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</si>
  <si>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</si>
  <si>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</si>
  <si>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</si>
  <si>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</si>
  <si>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</si>
  <si>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</si>
  <si>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</si>
  <si>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</si>
  <si>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</si>
  <si>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</si>
  <si>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</si>
  <si>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</si>
  <si>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</si>
  <si>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</si>
  <si>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</si>
  <si>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</si>
  <si>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</si>
  <si>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</si>
  <si>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</si>
  <si>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</si>
  <si>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</si>
  <si>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</si>
  <si>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</si>
  <si>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</si>
  <si>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</si>
  <si>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</si>
  <si>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</si>
  <si>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</si>
  <si>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</si>
  <si>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</si>
  <si>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</si>
  <si>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</si>
  <si>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</si>
  <si>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</si>
  <si>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</si>
  <si>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</si>
  <si>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</si>
  <si>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</si>
  <si>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</si>
  <si>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</si>
  <si>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</si>
  <si>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</si>
  <si>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</si>
  <si>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</si>
  <si>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</si>
  <si>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</si>
  <si>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</si>
  <si>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</si>
  <si>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</si>
  <si>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</si>
  <si>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</si>
  <si>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</si>
  <si>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</si>
  <si>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</si>
  <si>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</si>
  <si>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</si>
  <si>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</si>
  <si>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</si>
  <si>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</si>
  <si>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</si>
  <si>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</si>
  <si>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</si>
  <si>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</si>
  <si>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</si>
  <si>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</si>
  <si>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</si>
  <si>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</si>
  <si>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</si>
  <si>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</si>
  <si>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</si>
  <si>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</si>
  <si>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</si>
  <si>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</si>
  <si>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</si>
  <si>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</si>
  <si>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</si>
  <si>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</si>
  <si>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</si>
  <si>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</si>
  <si>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</si>
  <si>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</si>
  <si>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</si>
  <si>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</si>
  <si>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</si>
  <si>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</si>
  <si>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</si>
  <si>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</si>
  <si>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</si>
  <si>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</si>
  <si>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</si>
  <si>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</si>
  <si>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</si>
  <si>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</si>
  <si>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</si>
  <si>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</si>
  <si>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</si>
  <si>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</si>
  <si>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</si>
  <si>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</si>
  <si>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</si>
  <si>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</si>
  <si>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</si>
  <si>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</si>
  <si>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</si>
  <si>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</si>
  <si>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</si>
  <si>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</si>
  <si>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</si>
  <si>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</si>
  <si>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</si>
  <si>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</si>
  <si>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</si>
  <si>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</si>
  <si>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</si>
  <si>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</si>
  <si>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</si>
  <si>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</si>
  <si>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</si>
  <si>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</si>
  <si>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</si>
  <si>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</si>
  <si>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</si>
  <si>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</si>
  <si>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</si>
  <si>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</si>
  <si>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</si>
  <si>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</si>
  <si>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</si>
  <si>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</si>
  <si>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</si>
  <si>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</si>
  <si>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</si>
  <si>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</si>
  <si>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</si>
  <si>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</si>
  <si>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</si>
  <si>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</si>
  <si>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</si>
  <si>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</si>
  <si>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</si>
  <si>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</si>
  <si>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</si>
  <si>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</si>
  <si>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</si>
  <si>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</si>
  <si>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</si>
  <si>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</si>
  <si>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</si>
  <si>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</si>
  <si>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</si>
  <si>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</si>
  <si>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</si>
  <si>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</si>
  <si>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</si>
  <si>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</si>
  <si>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</si>
  <si>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</si>
  <si>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</si>
  <si>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</si>
  <si>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</si>
  <si>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</si>
  <si>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</si>
  <si>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</si>
  <si>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</si>
  <si>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</si>
  <si>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</si>
  <si>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</si>
  <si>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</si>
  <si>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</si>
  <si>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</si>
  <si>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</si>
  <si>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</si>
  <si>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</si>
  <si>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</si>
  <si>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</si>
  <si>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</si>
  <si>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</si>
  <si>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</si>
  <si>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</si>
  <si>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</si>
  <si>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</si>
  <si>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</si>
  <si>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</si>
  <si>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</si>
  <si>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</si>
  <si>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</si>
  <si>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</si>
  <si>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</si>
  <si>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</si>
  <si>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</si>
  <si>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</si>
  <si>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</si>
  <si>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</si>
  <si>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</si>
  <si>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</si>
  <si>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</si>
  <si>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</si>
  <si>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</si>
  <si>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</si>
  <si>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</si>
  <si>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</si>
  <si>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</si>
  <si>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</si>
  <si>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</si>
  <si>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</si>
  <si>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</si>
  <si>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</si>
  <si>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</si>
  <si>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</si>
  <si>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</si>
  <si>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</si>
  <si>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</si>
  <si>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</si>
  <si>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</si>
  <si>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</si>
  <si>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</si>
  <si>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</si>
  <si>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</si>
  <si>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</si>
  <si>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</si>
  <si>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</si>
  <si>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</si>
  <si>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</si>
  <si>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</si>
  <si>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</si>
  <si>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</si>
  <si>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</si>
  <si>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</si>
  <si>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</si>
  <si>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</si>
  <si>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</si>
  <si>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</si>
  <si>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</si>
  <si>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</si>
  <si>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</si>
  <si>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</si>
  <si>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</si>
  <si>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</si>
  <si>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</si>
  <si>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</si>
  <si>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</si>
  <si>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</si>
  <si>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</si>
  <si>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</si>
  <si>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</si>
  <si>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</si>
  <si>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</si>
  <si>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</si>
  <si>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</si>
  <si>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</si>
  <si>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</si>
  <si>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</si>
  <si>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</si>
  <si>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</si>
  <si>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</si>
  <si>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</si>
  <si>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</si>
  <si>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</si>
  <si>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</si>
  <si>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</si>
  <si>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</si>
  <si>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</si>
  <si>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</si>
  <si>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</si>
  <si>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</si>
  <si>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</si>
  <si>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</si>
  <si>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</si>
  <si>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</si>
  <si>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</si>
  <si>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</si>
  <si>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</si>
  <si>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</si>
  <si>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</si>
  <si>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</si>
  <si>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</si>
  <si>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</si>
  <si>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</si>
  <si>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</si>
  <si>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</si>
  <si>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</si>
  <si>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</si>
  <si>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</si>
  <si>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</si>
  <si>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</si>
  <si>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</si>
  <si>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</si>
  <si>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</si>
  <si>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</si>
  <si>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</si>
  <si>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</si>
  <si>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</si>
  <si>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</si>
  <si>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</si>
  <si>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</si>
  <si>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</si>
  <si>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</si>
  <si>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</si>
  <si>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</si>
  <si>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</si>
  <si>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</si>
  <si>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</si>
  <si>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</si>
  <si>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</si>
  <si>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</si>
  <si>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</si>
  <si>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</si>
  <si>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</si>
  <si>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</si>
  <si>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</si>
  <si>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</si>
  <si>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</si>
  <si>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</si>
  <si>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</si>
  <si>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</si>
  <si>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</si>
  <si>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</si>
  <si>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</si>
  <si>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</si>
  <si>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</si>
  <si>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</si>
  <si>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</si>
  <si>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</si>
  <si>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</si>
  <si>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</si>
  <si>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</si>
  <si>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</si>
  <si>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</si>
  <si>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</si>
  <si>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</si>
  <si>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</si>
  <si>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</si>
  <si>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</si>
  <si>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</si>
  <si>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</si>
  <si>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</si>
  <si>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</si>
  <si>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</si>
  <si>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</si>
  <si>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</si>
  <si>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</si>
  <si>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</si>
  <si>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</si>
  <si>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</si>
  <si>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</si>
  <si>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</si>
  <si>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</si>
  <si>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</si>
  <si>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</si>
  <si>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</si>
  <si>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</si>
  <si>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</si>
  <si>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</si>
  <si>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</si>
  <si>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</si>
  <si>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</si>
  <si>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</si>
  <si>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</si>
  <si>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</si>
  <si>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</si>
  <si>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</si>
  <si>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</si>
  <si>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</si>
  <si>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</si>
  <si>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</si>
  <si>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</si>
  <si>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</si>
  <si>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</si>
  <si>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</si>
  <si>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</si>
  <si>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</si>
  <si>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</si>
  <si>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</si>
  <si>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</si>
  <si>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</si>
  <si>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</si>
  <si>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</si>
  <si>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</si>
  <si>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</si>
  <si>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</si>
  <si>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</si>
  <si>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</si>
  <si>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</si>
  <si>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</si>
  <si>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</si>
  <si>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</si>
  <si>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</si>
  <si>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</si>
  <si>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</si>
  <si>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</si>
  <si>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</si>
  <si>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</si>
  <si>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</si>
  <si>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</si>
  <si>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</si>
  <si>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</si>
  <si>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</si>
  <si>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</si>
  <si>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</si>
  <si>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</si>
  <si>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</si>
  <si>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</si>
  <si>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</si>
  <si>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</si>
  <si>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</si>
  <si>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</si>
  <si>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</si>
  <si>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</si>
  <si>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</si>
  <si>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</si>
  <si>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</si>
  <si>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</si>
  <si>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</si>
  <si>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</si>
  <si>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</si>
  <si>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</si>
  <si>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</si>
  <si>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</si>
  <si>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</si>
  <si>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</si>
  <si>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</si>
  <si>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</si>
  <si>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</si>
  <si>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</si>
  <si>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</si>
  <si>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</si>
  <si>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</si>
  <si>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</si>
  <si>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</si>
  <si>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</si>
  <si>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</si>
  <si>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</si>
  <si>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</si>
  <si>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</si>
  <si>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</si>
  <si>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</si>
  <si>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</si>
  <si>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</si>
  <si>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</si>
  <si>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</si>
  <si>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</si>
  <si>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</si>
  <si>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</si>
  <si>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</si>
  <si>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</si>
  <si>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</si>
  <si>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</si>
  <si>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</si>
  <si>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</si>
  <si>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</si>
  <si>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</si>
  <si>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</si>
  <si>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</si>
  <si>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</si>
  <si>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</si>
  <si>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</si>
  <si>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</si>
  <si>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</si>
  <si>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</si>
  <si>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</si>
  <si>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</si>
  <si>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</si>
  <si>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</si>
  <si>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</si>
  <si>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</si>
  <si>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</si>
  <si>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</si>
  <si>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</si>
  <si>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</si>
  <si>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</si>
  <si>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</si>
  <si>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</si>
  <si>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</si>
  <si>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</si>
  <si>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</si>
  <si>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</si>
  <si>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</si>
  <si>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</si>
  <si>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</si>
  <si>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</si>
  <si>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</si>
  <si>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</si>
  <si>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</si>
  <si>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</si>
  <si>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</si>
  <si>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</si>
  <si>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</si>
  <si>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</si>
  <si>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</si>
  <si>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</si>
  <si>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</si>
  <si>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</si>
  <si>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</si>
  <si>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</si>
  <si>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</si>
  <si>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</si>
  <si>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</si>
  <si>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</si>
  <si>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</si>
  <si>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</si>
  <si>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</si>
  <si>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</si>
  <si>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</si>
  <si>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</si>
  <si>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</si>
  <si>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</si>
  <si>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</si>
  <si>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</si>
  <si>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</si>
  <si>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</si>
  <si>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</si>
  <si>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</si>
  <si>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</si>
  <si>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</si>
  <si>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</si>
  <si>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</si>
  <si>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</si>
  <si>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</si>
  <si>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</si>
  <si>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</si>
  <si>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</si>
  <si>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</si>
  <si>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</si>
  <si>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</si>
  <si>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</si>
  <si>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</si>
  <si>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</si>
  <si>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</si>
  <si>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</si>
  <si>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</si>
  <si>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</si>
  <si>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</si>
  <si>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</si>
  <si>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</si>
  <si>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</si>
  <si>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</si>
  <si>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</si>
  <si>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</si>
  <si>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</si>
  <si>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</si>
  <si>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</si>
  <si>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</si>
  <si>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</si>
  <si>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</si>
  <si>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</si>
  <si>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</si>
  <si>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</si>
  <si>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</si>
  <si>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</si>
  <si>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</si>
  <si>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</si>
  <si>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</si>
  <si>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</si>
  <si>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</si>
  <si>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</si>
  <si>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</si>
  <si>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</si>
  <si>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</si>
  <si>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</si>
  <si>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</si>
  <si>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</si>
  <si>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</si>
  <si>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</si>
  <si>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</si>
  <si>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</si>
  <si>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</si>
  <si>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</si>
  <si>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</si>
  <si>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</si>
  <si>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</si>
  <si>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</si>
  <si>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</si>
  <si>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</si>
  <si>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</si>
  <si>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</si>
  <si>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</si>
  <si>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</si>
  <si>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</si>
  <si>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</si>
  <si>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</si>
  <si>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</si>
  <si>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</si>
  <si>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</si>
  <si>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</si>
  <si>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</si>
  <si>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</si>
  <si>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</si>
  <si>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</si>
  <si>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</si>
  <si>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</si>
  <si>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</si>
  <si>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</si>
  <si>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</si>
  <si>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</si>
  <si>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</si>
  <si>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</si>
  <si>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</si>
  <si>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</si>
  <si>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</si>
  <si>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</si>
  <si>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</si>
  <si>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</si>
  <si>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</si>
  <si>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</si>
  <si>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</si>
  <si>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</si>
  <si>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</si>
  <si>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</si>
  <si>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</si>
  <si>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</si>
  <si>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</si>
  <si>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</si>
  <si>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</si>
  <si>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</si>
  <si>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</si>
  <si>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</si>
  <si>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</si>
  <si>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</si>
  <si>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</si>
  <si>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</si>
  <si>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</si>
  <si>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</si>
  <si>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</si>
  <si>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</si>
  <si>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</si>
  <si>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</si>
  <si>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</si>
  <si>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</si>
  <si>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</si>
  <si>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</si>
  <si>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</si>
  <si>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</si>
  <si>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</si>
  <si>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</si>
  <si>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</si>
  <si>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</si>
  <si>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</si>
  <si>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</si>
  <si>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</si>
  <si>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</si>
  <si>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</si>
  <si>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</si>
  <si>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</si>
  <si>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</si>
  <si>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</si>
  <si>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</si>
  <si>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</si>
  <si>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</si>
  <si>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</si>
  <si>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</si>
  <si>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</si>
  <si>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</si>
  <si>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</si>
  <si>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</si>
  <si>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</si>
  <si>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</si>
  <si>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</si>
  <si>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</si>
  <si>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</si>
  <si>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</si>
  <si>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</si>
  <si>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</si>
  <si>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</si>
  <si>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</si>
  <si>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</si>
  <si>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</si>
  <si>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</si>
  <si>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</si>
  <si>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</si>
  <si>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</si>
  <si>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</si>
  <si>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</si>
  <si>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</si>
  <si>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</si>
  <si>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</si>
  <si>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</si>
  <si>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</si>
  <si>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</si>
  <si>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</si>
  <si>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</si>
  <si>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</si>
  <si>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</si>
  <si>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</si>
  <si>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</si>
  <si>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</si>
  <si>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</si>
  <si>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</si>
  <si>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</si>
  <si>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</si>
  <si>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</si>
  <si>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</si>
  <si>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</si>
  <si>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</si>
  <si>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</si>
  <si>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</si>
  <si>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</si>
  <si>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</si>
  <si>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</si>
  <si>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</si>
  <si>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</si>
  <si>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</si>
  <si>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</si>
  <si>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</si>
  <si>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</si>
  <si>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</si>
  <si>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</si>
  <si>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</si>
  <si>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</si>
  <si>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</si>
  <si>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</si>
  <si>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</si>
  <si>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</si>
  <si>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</si>
  <si>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</si>
  <si>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</si>
  <si>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</si>
  <si>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</si>
  <si>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</si>
  <si>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</si>
  <si>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</si>
  <si>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</si>
  <si>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</si>
  <si>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</si>
  <si>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</si>
  <si>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</si>
  <si>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</si>
  <si>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</si>
  <si>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</si>
  <si>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</si>
  <si>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</si>
  <si>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</si>
  <si>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</si>
  <si>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</si>
  <si>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</si>
  <si>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</si>
  <si>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</si>
  <si>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</si>
  <si>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</si>
  <si>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</si>
  <si>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</si>
  <si>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</si>
  <si>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</si>
  <si>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</si>
  <si>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</si>
  <si>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</si>
  <si>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</si>
  <si>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</si>
  <si>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</si>
  <si>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</si>
  <si>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</si>
  <si>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</si>
  <si>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</si>
  <si>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</si>
  <si>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</si>
  <si>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</si>
  <si>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</si>
  <si>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</si>
  <si>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</si>
  <si>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</si>
  <si>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</si>
  <si>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</si>
  <si>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</si>
  <si>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</si>
  <si>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</si>
  <si>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</si>
  <si>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</si>
  <si>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</si>
  <si>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</si>
  <si>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</si>
  <si>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</si>
  <si>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</si>
  <si>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</si>
  <si>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</si>
  <si>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</si>
  <si>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</si>
  <si>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</si>
  <si>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</si>
  <si>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</si>
  <si>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</si>
  <si>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</si>
  <si>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</si>
  <si>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</si>
  <si>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</si>
  <si>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</si>
  <si>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</si>
  <si>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</si>
  <si>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</si>
  <si>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</si>
  <si>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</si>
  <si>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</si>
  <si>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</si>
  <si>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</si>
  <si>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</si>
  <si>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</si>
  <si>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</si>
  <si>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</si>
  <si>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</si>
  <si>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</si>
  <si>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</si>
  <si>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</si>
  <si>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</si>
  <si>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</si>
  <si>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</si>
  <si>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</si>
  <si>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</si>
  <si>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</si>
  <si>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</si>
  <si>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</si>
  <si>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</si>
  <si>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</si>
  <si>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</si>
  <si>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</si>
  <si>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</si>
  <si>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</si>
  <si>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</si>
  <si>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</si>
  <si>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</si>
  <si>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</si>
  <si>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</si>
  <si>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</si>
  <si>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</si>
  <si>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</si>
  <si>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</si>
  <si>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</si>
  <si>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</si>
  <si>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</si>
  <si>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</si>
  <si>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</si>
  <si>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</si>
  <si>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</si>
  <si>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</si>
  <si>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</si>
  <si>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</si>
  <si>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</si>
  <si>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</si>
  <si>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</si>
  <si>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</si>
  <si>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</si>
  <si>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</si>
  <si>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</si>
  <si>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</si>
  <si>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</si>
  <si>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</si>
  <si>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</si>
  <si>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</si>
  <si>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</si>
  <si>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</si>
  <si>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</si>
  <si>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</si>
  <si>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</si>
  <si>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</si>
  <si>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</si>
  <si>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</si>
  <si>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</si>
  <si>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</si>
  <si>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</si>
  <si>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</si>
  <si>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</si>
  <si>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</si>
  <si>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</si>
  <si>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</si>
  <si>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</si>
  <si>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</si>
  <si>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</si>
  <si>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</si>
  <si>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</si>
  <si>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</si>
  <si>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</si>
  <si>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</si>
  <si>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</si>
  <si>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</si>
  <si>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</si>
  <si>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</si>
  <si>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</si>
  <si>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</si>
  <si>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</si>
  <si>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</si>
  <si>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</si>
  <si>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</si>
  <si>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</si>
  <si>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</si>
  <si>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</si>
  <si>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</si>
  <si>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</si>
  <si>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</si>
  <si>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</si>
  <si>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</si>
  <si>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</si>
  <si>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</si>
  <si>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</si>
  <si>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</si>
  <si>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</si>
  <si>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</si>
  <si>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</si>
  <si>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</si>
  <si>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</si>
  <si>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</si>
  <si>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</si>
  <si>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</si>
  <si>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</si>
  <si>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</si>
  <si>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</si>
  <si>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</si>
  <si>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</si>
  <si>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</si>
  <si>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</si>
  <si>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</si>
  <si>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</si>
  <si>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</si>
  <si>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</si>
  <si>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</si>
  <si>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</si>
  <si>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</si>
  <si>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</si>
  <si>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</si>
  <si>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</si>
  <si>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</si>
  <si>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</si>
  <si>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</si>
  <si>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</si>
  <si>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</si>
  <si>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</si>
  <si>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</si>
  <si>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</si>
  <si>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</si>
  <si>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</si>
  <si>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</si>
  <si>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</si>
  <si>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</si>
  <si>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</si>
  <si>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</si>
  <si>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</si>
  <si>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</si>
  <si>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</si>
  <si>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</si>
  <si>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</si>
  <si>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</si>
  <si>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</si>
  <si>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</si>
  <si>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</si>
  <si>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</si>
  <si>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</si>
  <si>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</si>
  <si>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</si>
  <si>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</si>
  <si>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</si>
  <si>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</si>
  <si>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</si>
  <si>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</si>
  <si>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</si>
  <si>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</si>
  <si>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</si>
  <si>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</si>
  <si>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</si>
  <si>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</si>
  <si>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</si>
  <si>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</si>
  <si>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</si>
  <si>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</si>
  <si>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</si>
  <si>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</si>
  <si>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</si>
  <si>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</si>
  <si>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</si>
  <si>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</si>
  <si>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</si>
  <si>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</si>
  <si>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</si>
  <si>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</si>
  <si>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</si>
  <si>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</si>
  <si>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</si>
  <si>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</si>
  <si>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</si>
  <si>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</si>
  <si>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</si>
  <si>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</si>
  <si>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</si>
  <si>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</si>
  <si>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</si>
  <si>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</si>
  <si>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</si>
  <si>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</si>
  <si>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</si>
  <si>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</si>
  <si>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</si>
  <si>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</si>
  <si>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</si>
  <si>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</si>
  <si>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</si>
  <si>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</si>
  <si>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</si>
  <si>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</si>
  <si>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</si>
  <si>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</si>
  <si>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</si>
  <si>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</si>
  <si>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</si>
  <si>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</si>
  <si>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</si>
  <si>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</si>
  <si>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</si>
  <si>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</si>
  <si>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</si>
  <si>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</si>
  <si>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</si>
  <si>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</si>
  <si>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</si>
  <si>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</si>
  <si>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</si>
  <si>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</si>
  <si>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</si>
  <si>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</si>
  <si>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</si>
  <si>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</si>
  <si>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</si>
  <si>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</si>
  <si>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</si>
  <si>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</si>
  <si>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</si>
  <si>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</si>
  <si>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</si>
  <si>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</si>
  <si>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</si>
  <si>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</si>
  <si>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</si>
  <si>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</si>
  <si>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</si>
  <si>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</si>
  <si>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</si>
  <si>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</si>
  <si>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</si>
  <si>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</si>
  <si>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</si>
  <si>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</si>
  <si>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</si>
  <si>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</si>
  <si>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</si>
  <si>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</si>
  <si>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</si>
  <si>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</si>
  <si>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</si>
  <si>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</si>
  <si>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</si>
  <si>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</si>
  <si>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</si>
  <si>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</si>
  <si>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</si>
  <si>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</si>
  <si>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</si>
  <si>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</si>
  <si>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</si>
  <si>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</si>
  <si>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</si>
  <si>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</si>
  <si>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</si>
  <si>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</si>
  <si>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</si>
  <si>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</si>
  <si>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</si>
  <si>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</si>
  <si>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</si>
  <si>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</si>
  <si>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</si>
  <si>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</si>
  <si>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</si>
  <si>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</si>
  <si>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</si>
  <si>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</si>
  <si>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</si>
  <si>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</si>
  <si>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</si>
  <si>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</si>
  <si>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</si>
  <si>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</si>
  <si>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</si>
  <si>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</si>
  <si>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</si>
  <si>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</si>
  <si>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</si>
  <si>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</si>
  <si>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</si>
  <si>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</si>
  <si>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</si>
  <si>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</si>
  <si>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</si>
  <si>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</si>
  <si>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</si>
  <si>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</si>
  <si>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</si>
  <si>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</si>
  <si>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</si>
  <si>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</si>
  <si>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</si>
  <si>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</si>
  <si>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</si>
  <si>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</si>
  <si>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</si>
  <si>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</si>
  <si>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</si>
  <si>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</si>
  <si>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</si>
  <si>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</si>
  <si>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</si>
  <si>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</si>
  <si>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</si>
  <si>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</si>
  <si>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</si>
  <si>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</si>
  <si>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</si>
  <si>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</si>
  <si>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</si>
  <si>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</si>
  <si>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</si>
  <si>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</si>
  <si>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</si>
  <si>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</si>
  <si>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</si>
  <si>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</si>
  <si>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</si>
  <si>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</si>
  <si>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</si>
  <si>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</si>
  <si>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</si>
  <si>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</si>
  <si>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</si>
  <si>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</si>
  <si>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</si>
  <si>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</si>
  <si>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</si>
  <si>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</si>
  <si>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</si>
  <si>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</si>
  <si>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</si>
  <si>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</si>
  <si>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</si>
  <si>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</si>
  <si>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</si>
  <si>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</si>
  <si>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</si>
  <si>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</si>
  <si>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</si>
  <si>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</si>
  <si>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</si>
  <si>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</si>
  <si>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</si>
  <si>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</si>
  <si>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</si>
  <si>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</si>
  <si>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</si>
  <si>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</si>
  <si>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</si>
  <si>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</si>
  <si>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</si>
  <si>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</si>
  <si>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</si>
  <si>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</si>
  <si>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</si>
  <si>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</si>
  <si>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</si>
  <si>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</si>
  <si>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</si>
  <si>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</si>
  <si>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</si>
  <si>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</si>
  <si>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</si>
  <si>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</si>
  <si>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</si>
  <si>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</si>
  <si>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</si>
  <si>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</si>
  <si>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</si>
  <si>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</si>
  <si>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</si>
  <si>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</si>
  <si>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</si>
  <si>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</si>
  <si>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</si>
  <si>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</si>
  <si>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</si>
  <si>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</si>
  <si>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</si>
  <si>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</si>
  <si>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</si>
  <si>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</si>
  <si>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</si>
  <si>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</si>
  <si>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</si>
  <si>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</si>
  <si>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</si>
  <si>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</si>
  <si>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</si>
  <si>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</si>
  <si>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</si>
  <si>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</si>
  <si>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</si>
  <si>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</si>
  <si>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</si>
  <si>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</si>
  <si>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</si>
  <si>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</si>
  <si>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</si>
  <si>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</si>
  <si>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</si>
  <si>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</si>
  <si>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</si>
  <si>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</si>
  <si>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</si>
  <si>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</si>
  <si>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</si>
  <si>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</si>
  <si>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</si>
  <si>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</si>
  <si>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</si>
  <si>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</si>
  <si>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</si>
  <si>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</si>
  <si>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</si>
  <si>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</si>
  <si>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</si>
  <si>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</si>
  <si>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</si>
  <si>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</si>
  <si>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</si>
  <si>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</si>
  <si>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</si>
  <si>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</si>
  <si>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</si>
  <si>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</si>
  <si>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</si>
  <si>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</si>
  <si>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</si>
  <si>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</si>
  <si>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</si>
  <si>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</si>
  <si>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</si>
  <si>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</si>
  <si>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</si>
  <si>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</si>
  <si>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</si>
  <si>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</si>
  <si>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</si>
  <si>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</si>
  <si>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</si>
  <si>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</si>
  <si>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</si>
  <si>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</si>
  <si>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</si>
  <si>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</si>
  <si>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</si>
  <si>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</si>
  <si>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</si>
  <si>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</si>
  <si>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</si>
  <si>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</si>
  <si>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</si>
  <si>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</si>
  <si>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</si>
  <si>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</si>
  <si>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</si>
  <si>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</si>
  <si>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</si>
  <si>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</si>
  <si>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</si>
  <si>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</si>
  <si>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</si>
  <si>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</si>
  <si>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</si>
  <si>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</si>
  <si>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</si>
  <si>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</si>
  <si>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</si>
  <si>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</si>
  <si>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</si>
  <si>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</si>
  <si>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</si>
  <si>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</si>
  <si>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</si>
  <si>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</si>
  <si>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</si>
  <si>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</si>
  <si>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</si>
  <si>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</si>
  <si>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</si>
  <si>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</si>
  <si>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</si>
  <si>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</si>
  <si>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</si>
  <si>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</si>
  <si>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</si>
  <si>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</si>
  <si>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</si>
  <si>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</si>
  <si>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</si>
  <si>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</si>
  <si>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</si>
  <si>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</si>
  <si>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</si>
  <si>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</si>
  <si>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</si>
  <si>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</si>
  <si>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</si>
  <si>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</si>
  <si>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</si>
  <si>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</si>
  <si>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</si>
  <si>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</si>
  <si>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</si>
  <si>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</si>
  <si>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</si>
  <si>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</si>
  <si>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</si>
  <si>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</si>
  <si>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</si>
  <si>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</si>
  <si>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</si>
  <si>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</si>
  <si>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</si>
  <si>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</si>
  <si>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</si>
  <si>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</si>
  <si>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</si>
  <si>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</si>
  <si>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</si>
  <si>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</si>
  <si>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</si>
  <si>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</si>
  <si>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</si>
  <si>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</si>
  <si>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</si>
  <si>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</si>
  <si>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</si>
  <si>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</si>
  <si>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</si>
  <si>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</si>
  <si>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</si>
  <si>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</si>
  <si>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</si>
  <si>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</si>
  <si>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</si>
  <si>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</si>
  <si>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</si>
  <si>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</si>
  <si>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</si>
  <si>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</si>
  <si>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</si>
  <si>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</si>
  <si>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</si>
  <si>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</si>
  <si>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</si>
  <si>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</si>
  <si>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</si>
  <si>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</si>
  <si>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</si>
  <si>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</si>
  <si>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</si>
  <si>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</si>
  <si>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</si>
  <si>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</si>
  <si>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</si>
  <si>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</si>
  <si>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</si>
  <si>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</si>
  <si>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</si>
  <si>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</si>
  <si>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</si>
  <si>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</si>
  <si>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</si>
  <si>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</si>
  <si>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</si>
  <si>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</si>
  <si>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</si>
  <si>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</si>
  <si>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</si>
  <si>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</si>
  <si>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</si>
  <si>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</si>
  <si>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</si>
  <si>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</si>
  <si>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</si>
  <si>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</si>
  <si>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</si>
  <si>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</si>
  <si>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</si>
  <si>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</si>
  <si>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</si>
  <si>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</si>
  <si>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</si>
  <si>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</si>
  <si>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</si>
  <si>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</si>
  <si>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</si>
  <si>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</si>
  <si>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</si>
  <si>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</si>
  <si>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</si>
  <si>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</si>
  <si>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</si>
  <si>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</si>
  <si>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</si>
  <si>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</si>
  <si>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</si>
  <si>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</si>
  <si>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</si>
  <si>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</si>
  <si>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</si>
  <si>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</si>
  <si>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</si>
  <si>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</si>
  <si>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</si>
  <si>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</si>
  <si>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</si>
  <si>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</si>
  <si>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</si>
  <si>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</si>
  <si>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</si>
  <si>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</si>
  <si>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</si>
  <si>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</si>
  <si>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</si>
  <si>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</si>
  <si>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</si>
  <si>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</si>
  <si>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</si>
  <si>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</si>
  <si>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</si>
  <si>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</si>
  <si>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</si>
  <si>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</si>
  <si>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</si>
  <si>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</si>
  <si>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</si>
  <si>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</si>
  <si>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</si>
  <si>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</si>
  <si>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</si>
  <si>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</si>
  <si>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</si>
  <si>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</si>
  <si>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</si>
  <si>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</si>
  <si>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</si>
  <si>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</si>
  <si>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</si>
  <si>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</si>
  <si>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</si>
  <si>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</si>
  <si>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</si>
  <si>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</si>
  <si>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</si>
  <si>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</si>
  <si>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</si>
  <si>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</si>
  <si>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</si>
  <si>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</si>
  <si>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</si>
  <si>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</si>
  <si>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</si>
  <si>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</si>
  <si>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</si>
  <si>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</si>
  <si>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</si>
  <si>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</si>
  <si>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</si>
  <si>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</si>
  <si>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</si>
  <si>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</si>
  <si>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</si>
  <si>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</si>
  <si>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</si>
  <si>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</si>
  <si>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</si>
  <si>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</si>
  <si>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</si>
  <si>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</si>
  <si>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</si>
  <si>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</si>
  <si>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</si>
  <si>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</si>
  <si>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</si>
  <si>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</si>
  <si>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</si>
  <si>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</si>
  <si>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</si>
  <si>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</si>
  <si>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</si>
  <si>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</si>
  <si>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</si>
  <si>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</si>
  <si>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</si>
  <si>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</si>
  <si>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</si>
  <si>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</si>
  <si>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</si>
  <si>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</si>
  <si>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</si>
  <si>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</si>
  <si>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</si>
  <si>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</si>
  <si>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</si>
  <si>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</si>
  <si>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</si>
  <si>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</si>
  <si>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</si>
  <si>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</si>
  <si>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</si>
  <si>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</si>
  <si>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</si>
  <si>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</si>
  <si>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</si>
  <si>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</si>
  <si>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</si>
  <si>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</si>
  <si>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</si>
  <si>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</si>
  <si>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</si>
  <si>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</si>
  <si>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</si>
  <si>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</si>
  <si>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</si>
  <si>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</si>
  <si>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</si>
  <si>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</si>
  <si>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</si>
  <si>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</si>
  <si>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</si>
  <si>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</si>
  <si>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</si>
  <si>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</si>
  <si>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</si>
  <si>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</si>
  <si>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</si>
  <si>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</si>
  <si>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</si>
  <si>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</si>
  <si>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</si>
  <si>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</si>
  <si>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</si>
  <si>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</si>
  <si>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</si>
  <si>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</si>
  <si>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</si>
  <si>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</si>
  <si>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</si>
  <si>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</si>
  <si>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</si>
  <si>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</si>
  <si>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</si>
  <si>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</si>
  <si>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</si>
  <si>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</si>
  <si>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</si>
  <si>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</si>
  <si>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</si>
  <si>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</si>
  <si>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</si>
  <si>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</si>
  <si>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</si>
  <si>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</si>
  <si>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</si>
  <si>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</si>
  <si>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</si>
  <si>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</si>
  <si>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</si>
  <si>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</si>
  <si>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</si>
  <si>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</si>
  <si>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</si>
  <si>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</si>
  <si>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</si>
  <si>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</si>
  <si>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</si>
  <si>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</si>
  <si>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</si>
  <si>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</si>
  <si>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</si>
  <si>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</si>
  <si>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</si>
  <si>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</si>
  <si>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</si>
  <si>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</si>
  <si>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</si>
  <si>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</si>
  <si>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</si>
  <si>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</si>
  <si>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</si>
  <si>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</si>
  <si>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</si>
  <si>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</si>
  <si>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</si>
  <si>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</si>
  <si>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</si>
  <si>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</si>
  <si>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</si>
  <si>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</si>
  <si>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</si>
  <si>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</si>
  <si>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</si>
  <si>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</si>
  <si>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</si>
  <si>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</si>
  <si>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</si>
  <si>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</si>
  <si>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</si>
  <si>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</si>
  <si>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</si>
  <si>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</si>
  <si>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</si>
  <si>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</si>
  <si>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</si>
  <si>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</si>
  <si>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</si>
  <si>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</si>
  <si>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</si>
  <si>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</si>
  <si>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</si>
  <si>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</si>
  <si>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</si>
  <si>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</si>
  <si>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</si>
  <si>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</si>
  <si>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</si>
  <si>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</si>
  <si>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</si>
  <si>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</si>
  <si>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</si>
  <si>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</si>
  <si>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</si>
  <si>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</si>
  <si>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</si>
  <si>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</si>
  <si>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</si>
  <si>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</si>
  <si>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</si>
  <si>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</si>
  <si>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</si>
  <si>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</si>
  <si>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</si>
  <si>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</si>
  <si>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</si>
  <si>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</si>
  <si>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</si>
  <si>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</si>
  <si>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</si>
  <si>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</si>
  <si>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</si>
  <si>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</si>
  <si>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</si>
  <si>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</si>
  <si>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</si>
  <si>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</si>
  <si>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</si>
  <si>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</si>
  <si>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</si>
  <si>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</si>
  <si>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</si>
  <si>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</si>
  <si>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</si>
  <si>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</si>
  <si>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</si>
  <si>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</si>
  <si>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</si>
  <si>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</si>
  <si>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</si>
  <si>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</si>
  <si>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</si>
  <si>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</si>
  <si>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</si>
  <si>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</si>
  <si>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</si>
  <si>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</si>
  <si>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</si>
  <si>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</si>
  <si>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</si>
  <si>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</si>
  <si>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</si>
  <si>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</si>
  <si>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</si>
  <si>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</si>
  <si>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</si>
  <si>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</si>
  <si>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</si>
  <si>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</si>
  <si>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</si>
  <si>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</si>
  <si>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</si>
  <si>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</si>
  <si>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</si>
  <si>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</si>
  <si>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</si>
  <si>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</si>
  <si>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</si>
  <si>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</si>
  <si>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</si>
  <si>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</si>
  <si>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</si>
  <si>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</si>
  <si>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</si>
  <si>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</si>
  <si>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</si>
  <si>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</si>
  <si>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</si>
  <si>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</si>
  <si>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</si>
  <si>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</si>
  <si>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</si>
  <si>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</si>
  <si>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</si>
  <si>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</si>
  <si>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</si>
  <si>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</si>
  <si>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</si>
  <si>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</si>
  <si>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</si>
  <si>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</si>
  <si>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</si>
  <si>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</si>
  <si>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</si>
  <si>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</si>
  <si>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</si>
  <si>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</si>
  <si>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</si>
  <si>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</si>
  <si>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</si>
  <si>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</si>
  <si>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</si>
  <si>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</si>
  <si>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</si>
  <si>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</si>
  <si>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</si>
  <si>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</si>
  <si>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</si>
  <si>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</si>
  <si>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</si>
  <si>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</si>
  <si>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</si>
  <si>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</si>
  <si>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</si>
  <si>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</si>
  <si>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</si>
  <si>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</si>
  <si>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</si>
  <si>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</si>
  <si>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</si>
  <si>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</si>
  <si>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</si>
  <si>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</si>
  <si>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</si>
  <si>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</si>
  <si>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</si>
  <si>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</si>
  <si>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</si>
  <si>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</si>
  <si>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</si>
  <si>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</si>
  <si>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</si>
  <si>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</si>
  <si>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</si>
  <si>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</si>
  <si>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</si>
  <si>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</si>
  <si>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</si>
  <si>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</si>
  <si>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</si>
  <si>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</si>
  <si>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</si>
  <si>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</si>
  <si>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</si>
  <si>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</si>
  <si>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</si>
  <si>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</si>
  <si>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</si>
  <si>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</si>
  <si>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</si>
  <si>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</si>
  <si>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</si>
  <si>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</si>
  <si>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</si>
  <si>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</si>
  <si>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</si>
  <si>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</si>
  <si>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</si>
  <si>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</si>
  <si>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</si>
  <si>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</si>
  <si>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</si>
  <si>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</si>
  <si>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</si>
  <si>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</si>
  <si>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</si>
  <si>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</si>
  <si>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</si>
  <si>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</si>
  <si>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</si>
  <si>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</si>
  <si>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</si>
  <si>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</si>
  <si>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</si>
  <si>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</si>
  <si>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</si>
  <si>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</si>
  <si>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</si>
  <si>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</si>
  <si>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</si>
  <si>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</si>
  <si>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</si>
  <si>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</si>
  <si>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</si>
  <si>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</si>
  <si>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</si>
  <si>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</si>
  <si>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</si>
  <si>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</si>
  <si>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</si>
  <si>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</si>
  <si>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</si>
  <si>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</si>
  <si>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</si>
  <si>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</si>
  <si>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</si>
  <si>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</si>
  <si>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</si>
  <si>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</si>
  <si>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</si>
  <si>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</si>
  <si>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</si>
  <si>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</si>
  <si>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</si>
  <si>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</si>
  <si>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</si>
  <si>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</si>
  <si>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</si>
  <si>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</si>
  <si>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</si>
  <si>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</si>
  <si>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</si>
  <si>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</si>
  <si>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</si>
  <si>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</si>
  <si>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</si>
  <si>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</si>
  <si>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</si>
  <si>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</si>
  <si>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</si>
  <si>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</si>
  <si>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</si>
  <si>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</si>
  <si>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</si>
  <si>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</si>
  <si>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</si>
  <si>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</si>
  <si>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</si>
  <si>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</si>
  <si>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</si>
  <si>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</si>
  <si>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</si>
  <si>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</si>
  <si>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</si>
  <si>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</si>
  <si>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</si>
  <si>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</si>
  <si>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</si>
  <si>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</si>
  <si>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</si>
  <si>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</si>
  <si>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</si>
  <si>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</si>
  <si>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</si>
  <si>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</si>
  <si>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</si>
  <si>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</si>
  <si>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</si>
  <si>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</si>
  <si>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</si>
  <si>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</si>
  <si>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</si>
  <si>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</si>
  <si>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</si>
  <si>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</si>
  <si>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</si>
  <si>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</si>
  <si>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</si>
  <si>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</si>
  <si>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</si>
  <si>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</si>
  <si>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</si>
  <si>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</si>
  <si>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</si>
  <si>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</si>
  <si>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</si>
  <si>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</si>
  <si>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</si>
  <si>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</si>
  <si>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</si>
  <si>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</si>
  <si>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</si>
  <si>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</si>
  <si>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</si>
  <si>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</si>
  <si>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</si>
  <si>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</si>
  <si>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</si>
  <si>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</si>
  <si>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</si>
  <si>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</si>
  <si>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</si>
  <si>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</si>
  <si>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</si>
  <si>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</si>
  <si>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</si>
  <si>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</si>
  <si>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</si>
  <si>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</si>
  <si>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</si>
  <si>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</si>
  <si>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</si>
  <si>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</si>
  <si>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</si>
  <si>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</si>
  <si>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</si>
  <si>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</si>
  <si>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</si>
  <si>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</si>
  <si>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</si>
  <si>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</si>
  <si>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</si>
  <si>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</si>
  <si>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</si>
  <si>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</si>
  <si>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</si>
  <si>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</si>
  <si>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</si>
  <si>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</si>
  <si>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</si>
  <si>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</si>
  <si>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</si>
  <si>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</si>
  <si>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</si>
  <si>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</si>
  <si>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</si>
  <si>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</si>
  <si>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</si>
  <si>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</si>
  <si>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</si>
  <si>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</si>
  <si>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</si>
  <si>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</si>
  <si>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</si>
  <si>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</si>
  <si>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</si>
  <si>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</si>
  <si>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</si>
  <si>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</si>
  <si>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</si>
  <si>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</si>
  <si>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</si>
  <si>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</si>
  <si>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</si>
  <si>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</si>
  <si>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</si>
  <si>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</si>
  <si>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</si>
  <si>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</si>
  <si>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</si>
  <si>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</si>
  <si>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</si>
  <si>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</si>
  <si>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</si>
  <si>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</si>
  <si>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</si>
  <si>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</si>
  <si>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</si>
  <si>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</si>
  <si>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</si>
  <si>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</si>
  <si>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</si>
  <si>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</si>
  <si>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</si>
  <si>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</si>
  <si>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</si>
  <si>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</si>
  <si>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</si>
  <si>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</si>
  <si>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</si>
  <si>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</si>
  <si>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</si>
  <si>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</si>
  <si>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</si>
  <si>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</si>
  <si>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</si>
  <si>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</si>
  <si>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</si>
  <si>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</si>
  <si>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</si>
  <si>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</si>
  <si>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</si>
  <si>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</si>
  <si>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</si>
  <si>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</si>
  <si>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</si>
  <si>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</si>
  <si>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</si>
  <si>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</si>
  <si>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</si>
  <si>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</si>
  <si>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</si>
  <si>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</si>
  <si>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</si>
  <si>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</si>
  <si>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</si>
  <si>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</si>
  <si>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</si>
  <si>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</si>
  <si>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</si>
  <si>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</si>
  <si>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</si>
  <si>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</si>
  <si>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</si>
  <si>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</si>
  <si>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</si>
  <si>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</si>
  <si>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</si>
  <si>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</si>
  <si>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</si>
  <si>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</si>
  <si>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</si>
  <si>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</si>
  <si>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</si>
  <si>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</si>
  <si>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</si>
  <si>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</si>
  <si>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</si>
  <si>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</si>
  <si>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</si>
  <si>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</si>
  <si>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</si>
  <si>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</si>
  <si>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</si>
  <si>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</si>
  <si>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</si>
  <si>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</si>
  <si>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</si>
  <si>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</si>
  <si>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</si>
  <si>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</si>
  <si>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</si>
  <si>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</si>
  <si>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</si>
  <si>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</si>
  <si>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</si>
  <si>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</si>
  <si>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</si>
  <si>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</si>
  <si>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</si>
  <si>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</si>
  <si>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</si>
  <si>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</si>
  <si>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</si>
  <si>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</si>
  <si>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</si>
  <si>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</si>
  <si>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</si>
  <si>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</si>
  <si>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</si>
  <si>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</si>
  <si>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</si>
  <si>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</si>
  <si>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</si>
  <si>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</si>
  <si>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</si>
  <si>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</si>
  <si>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</si>
  <si>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</si>
  <si>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</si>
  <si>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</si>
  <si>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</si>
  <si>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</si>
  <si>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</si>
  <si>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</si>
  <si>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</si>
  <si>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</si>
  <si>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</si>
  <si>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</si>
  <si>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</si>
  <si>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</si>
  <si>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</si>
  <si>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</si>
  <si>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</si>
  <si>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</si>
  <si>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</si>
  <si>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</si>
  <si>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</si>
  <si>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</si>
  <si>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</si>
  <si>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</si>
  <si>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</si>
  <si>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</si>
  <si>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</si>
  <si>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</si>
  <si>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</si>
  <si>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</si>
  <si>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</si>
  <si>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</si>
  <si>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</si>
  <si>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</si>
  <si>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</si>
  <si>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</si>
  <si>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</si>
  <si>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</si>
  <si>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</si>
  <si>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</si>
  <si>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</si>
  <si>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</si>
  <si>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</si>
  <si>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</si>
  <si>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</si>
  <si>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</si>
  <si>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</si>
  <si>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</si>
  <si>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</si>
  <si>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</si>
  <si>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</si>
  <si>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</si>
  <si>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</si>
  <si>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</si>
  <si>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</si>
  <si>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</si>
  <si>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</si>
  <si>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</si>
  <si>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</si>
  <si>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</si>
  <si>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</si>
  <si>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</si>
  <si>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</si>
  <si>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</si>
  <si>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</si>
  <si>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</si>
  <si>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</si>
  <si>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</si>
  <si>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</si>
  <si>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</si>
  <si>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</si>
  <si>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</si>
  <si>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</si>
  <si>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</si>
  <si>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</si>
  <si>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</si>
  <si>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</si>
  <si>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</si>
  <si>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</si>
  <si>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</si>
  <si>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</si>
  <si>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</si>
  <si>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</si>
  <si>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</si>
  <si>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</si>
  <si>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</si>
  <si>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</si>
  <si>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</si>
  <si>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</si>
  <si>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</si>
  <si>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</si>
  <si>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</si>
  <si>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</si>
  <si>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</si>
  <si>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</si>
  <si>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</si>
  <si>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</si>
  <si>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</si>
  <si>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</si>
  <si>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</si>
  <si>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</si>
  <si>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</si>
  <si>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</si>
  <si>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</si>
  <si>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</si>
  <si>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</si>
  <si>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</si>
  <si>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</si>
  <si>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</si>
  <si>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</si>
  <si>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</si>
  <si>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</si>
  <si>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</si>
  <si>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</si>
  <si>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</si>
  <si>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</si>
  <si>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</si>
  <si>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</si>
  <si>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</si>
  <si>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</si>
  <si>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</si>
  <si>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</si>
  <si>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</si>
  <si>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</si>
  <si>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</si>
  <si>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</si>
  <si>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</si>
  <si>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</si>
  <si>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</si>
  <si>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</si>
  <si>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</si>
  <si>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</si>
  <si>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</si>
  <si>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</si>
  <si>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</si>
  <si>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</si>
  <si>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</si>
  <si>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</si>
  <si>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</si>
  <si>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</si>
  <si>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</si>
  <si>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</si>
  <si>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</si>
  <si>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</si>
  <si>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</si>
  <si>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</si>
  <si>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</si>
  <si>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</si>
  <si>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</si>
  <si>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</si>
  <si>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</si>
  <si>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</si>
  <si>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</si>
  <si>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</si>
  <si>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</si>
  <si>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</si>
  <si>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</si>
  <si>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</si>
  <si>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</si>
  <si>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</si>
  <si>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</si>
  <si>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</si>
  <si>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</si>
  <si>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</si>
  <si>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</si>
  <si>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</si>
  <si>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</si>
  <si>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</si>
  <si>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</si>
  <si>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</si>
  <si>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</si>
  <si>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</si>
  <si>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</si>
  <si>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</si>
  <si>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</si>
  <si>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</si>
  <si>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</si>
  <si>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</si>
  <si>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</si>
  <si>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</si>
  <si>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</si>
  <si>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</si>
  <si>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</si>
  <si>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</si>
  <si>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</si>
  <si>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</si>
  <si>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</si>
  <si>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</si>
  <si>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</si>
  <si>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</si>
  <si>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</si>
  <si>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</si>
  <si>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</si>
  <si>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</si>
  <si>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</si>
  <si>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</si>
  <si>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</si>
  <si>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</si>
  <si>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</si>
  <si>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</si>
  <si>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</si>
  <si>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</si>
  <si>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</si>
  <si>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</si>
  <si>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</si>
  <si>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</si>
  <si>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</si>
  <si>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</si>
  <si>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</si>
  <si>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</si>
  <si>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</si>
  <si>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</si>
  <si>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</si>
  <si>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</si>
  <si>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</si>
  <si>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</si>
  <si>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</si>
  <si>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</si>
  <si>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</si>
  <si>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</si>
  <si>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</si>
  <si>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</si>
  <si>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</si>
  <si>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</si>
  <si>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</si>
  <si>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</si>
  <si>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</si>
  <si>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</si>
  <si>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</si>
  <si>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</si>
  <si>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</si>
  <si>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</si>
  <si>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</si>
  <si>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</si>
  <si>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</si>
  <si>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</si>
  <si>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</si>
  <si>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</si>
  <si>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</si>
  <si>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</si>
  <si>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</si>
  <si>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</si>
  <si>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</si>
  <si>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</si>
  <si>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</si>
  <si>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</si>
  <si>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</si>
  <si>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</si>
  <si>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</si>
  <si>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</si>
  <si>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</si>
  <si>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</si>
  <si>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</si>
  <si>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</si>
  <si>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</si>
  <si>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</si>
  <si>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</si>
  <si>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</si>
  <si>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</si>
  <si>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</si>
  <si>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</si>
  <si>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</si>
  <si>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</si>
  <si>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</si>
  <si>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</si>
  <si>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</si>
  <si>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</si>
  <si>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</si>
  <si>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</si>
  <si>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</si>
  <si>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</si>
  <si>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</si>
  <si>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</si>
  <si>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</si>
  <si>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</si>
  <si>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</si>
  <si>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</si>
  <si>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</si>
  <si>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</si>
  <si>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</si>
  <si>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</si>
  <si>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</si>
  <si>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</si>
  <si>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</si>
  <si>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</si>
  <si>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</si>
  <si>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</si>
  <si>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</si>
  <si>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</si>
  <si>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</si>
  <si>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</si>
  <si>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</si>
  <si>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</si>
  <si>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</si>
  <si>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</si>
  <si>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</si>
  <si>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</si>
  <si>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</si>
  <si>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</si>
  <si>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</si>
  <si>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</si>
  <si>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</si>
  <si>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</si>
  <si>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</si>
  <si>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</si>
  <si>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</si>
  <si>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</si>
  <si>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</si>
  <si>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</si>
  <si>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</si>
  <si>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</si>
  <si>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</si>
  <si>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</si>
  <si>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</si>
  <si>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</si>
  <si>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</si>
  <si>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</si>
  <si>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</si>
  <si>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</si>
  <si>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</si>
  <si>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</si>
  <si>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</si>
  <si>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</si>
  <si>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</si>
  <si>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</si>
  <si>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</si>
  <si>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</si>
  <si>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</si>
  <si>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</si>
  <si>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</si>
  <si>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</si>
  <si>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</si>
  <si>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</si>
  <si>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</si>
  <si>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</si>
  <si>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</si>
  <si>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</si>
  <si>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</si>
  <si>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</si>
  <si>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</si>
  <si>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</si>
  <si>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</si>
  <si>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</si>
  <si>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</si>
  <si>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</si>
  <si>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</si>
  <si>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</si>
  <si>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</si>
  <si>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</si>
  <si>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</si>
  <si>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</si>
  <si>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</si>
  <si>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</si>
  <si>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</si>
  <si>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</si>
  <si>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</si>
  <si>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</si>
  <si>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</si>
  <si>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</si>
  <si>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</si>
  <si>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</si>
  <si>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</si>
  <si>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</si>
  <si>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</si>
  <si>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</si>
  <si>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</si>
  <si>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</si>
  <si>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</si>
  <si>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</si>
  <si>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</si>
  <si>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</si>
  <si>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</si>
  <si>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</si>
  <si>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</si>
  <si>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</si>
  <si>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</si>
  <si>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</si>
  <si>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</si>
  <si>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</si>
  <si>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</si>
  <si>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</si>
  <si>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</si>
  <si>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</si>
  <si>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</si>
  <si>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</si>
  <si>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</si>
  <si>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</si>
  <si>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</si>
  <si>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</si>
  <si>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</si>
  <si>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</si>
  <si>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</si>
  <si>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</si>
  <si>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</si>
  <si>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</si>
  <si>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</si>
  <si>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</si>
  <si>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</si>
  <si>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</si>
  <si>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</si>
  <si>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</si>
  <si>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</si>
  <si>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</si>
  <si>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</si>
  <si>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</si>
  <si>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</si>
  <si>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</si>
  <si>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</si>
  <si>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</si>
  <si>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</si>
  <si>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</si>
  <si>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</si>
  <si>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</si>
  <si>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</si>
  <si>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</si>
  <si>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</si>
  <si>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</si>
  <si>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</si>
  <si>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</si>
  <si>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</si>
  <si>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</si>
  <si>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</si>
  <si>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</si>
  <si>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</si>
  <si>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</si>
  <si>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</si>
  <si>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</si>
  <si>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</si>
  <si>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</si>
  <si>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</si>
  <si>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</si>
  <si>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</si>
  <si>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</si>
  <si>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</si>
  <si>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</si>
  <si>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</si>
  <si>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</si>
  <si>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</si>
  <si>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</si>
  <si>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</si>
  <si>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</si>
  <si>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</si>
  <si>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</si>
  <si>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</si>
  <si>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</si>
  <si>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</si>
  <si>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</si>
  <si>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</si>
  <si>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</si>
  <si>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</si>
  <si>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</si>
  <si>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</si>
  <si>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</si>
  <si>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</si>
  <si>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</si>
  <si>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</si>
  <si>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</si>
  <si>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</si>
  <si>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</si>
  <si>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</si>
  <si>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</si>
  <si>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</si>
  <si>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</si>
  <si>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</si>
  <si>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</si>
  <si>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</si>
  <si>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</si>
  <si>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</si>
  <si>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</si>
  <si>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</si>
  <si>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</si>
  <si>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</si>
  <si>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</si>
  <si>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</si>
  <si>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</si>
  <si>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</si>
  <si>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</si>
  <si>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</si>
  <si>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</si>
  <si>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</si>
  <si>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</si>
  <si>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</si>
  <si>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</si>
  <si>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</si>
  <si>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</si>
  <si>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</si>
  <si>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</si>
  <si>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</si>
  <si>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</si>
  <si>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</si>
  <si>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</si>
  <si>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</si>
  <si>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</si>
  <si>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</si>
  <si>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</si>
  <si>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</si>
  <si>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</si>
  <si>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</si>
  <si>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</si>
  <si>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</si>
  <si>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</si>
  <si>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</si>
  <si>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</si>
  <si>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</si>
  <si>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</si>
  <si>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</si>
  <si>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</si>
  <si>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</si>
  <si>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</si>
  <si>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</si>
  <si>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</si>
  <si>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</si>
  <si>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</si>
  <si>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</si>
  <si>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</si>
  <si>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</si>
  <si>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</si>
  <si>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</si>
  <si>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</si>
  <si>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</si>
  <si>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</si>
  <si>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</si>
  <si>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</si>
  <si>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</si>
  <si>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</si>
  <si>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</si>
  <si>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</si>
  <si>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</si>
  <si>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</si>
  <si>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</si>
  <si>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</si>
  <si>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</si>
  <si>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</si>
  <si>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</si>
  <si>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</si>
  <si>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</si>
  <si>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</si>
  <si>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</si>
  <si>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</si>
  <si>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</si>
  <si>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</si>
  <si>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</si>
  <si>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</si>
  <si>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</si>
  <si>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</si>
  <si>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</si>
  <si>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</si>
  <si>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</si>
  <si>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</si>
  <si>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</si>
  <si>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</si>
  <si>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</si>
  <si>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</si>
  <si>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</si>
  <si>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</si>
  <si>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</si>
  <si>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</si>
  <si>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</si>
  <si>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</si>
  <si>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</si>
  <si>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</si>
  <si>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</si>
  <si>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</si>
  <si>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</si>
  <si>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</si>
  <si>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</si>
  <si>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</si>
  <si>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</si>
  <si>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</si>
  <si>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</si>
  <si>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</si>
  <si>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</si>
  <si>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</si>
  <si>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</si>
  <si>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</si>
  <si>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</si>
  <si>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</si>
  <si>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</si>
  <si>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</si>
  <si>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</si>
  <si>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</si>
  <si>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</si>
  <si>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</si>
  <si>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</si>
  <si>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</si>
  <si>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</si>
  <si>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</si>
  <si>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</si>
  <si>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</si>
  <si>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</si>
  <si>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</si>
  <si>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</si>
  <si>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</si>
  <si>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</si>
  <si>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</si>
  <si>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</si>
  <si>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</si>
  <si>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</si>
  <si>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</si>
  <si>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</si>
  <si>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</si>
  <si>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</si>
  <si>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</si>
  <si>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</si>
  <si>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</si>
  <si>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</si>
  <si>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</si>
  <si>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</si>
  <si>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</si>
  <si>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</si>
  <si>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</si>
  <si>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</si>
  <si>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</si>
  <si>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</si>
  <si>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</si>
  <si>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</si>
  <si>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</si>
  <si>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</si>
  <si>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</si>
  <si>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</si>
  <si>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</si>
  <si>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</si>
  <si>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</si>
  <si>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</si>
  <si>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</si>
  <si>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</si>
  <si>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</si>
  <si>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</si>
  <si>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</si>
  <si>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</si>
  <si>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</si>
  <si>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</si>
  <si>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</si>
  <si>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</si>
  <si>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</si>
  <si>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</si>
  <si>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</si>
  <si>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</si>
  <si>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</si>
  <si>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</si>
  <si>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</si>
  <si>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</si>
  <si>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</si>
  <si>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</si>
  <si>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</si>
  <si>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</si>
  <si>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</si>
  <si>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</si>
  <si>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</si>
  <si>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</si>
  <si>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</si>
  <si>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</si>
  <si>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</si>
  <si>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</si>
  <si>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</si>
  <si>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</si>
  <si>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</si>
  <si>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</si>
  <si>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</si>
  <si>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</si>
  <si>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</si>
  <si>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</si>
  <si>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</si>
  <si>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</si>
  <si>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</si>
  <si>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</si>
  <si>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</si>
  <si>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</si>
  <si>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</si>
  <si>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</si>
  <si>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</si>
  <si>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</si>
  <si>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</si>
  <si>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</si>
  <si>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</si>
  <si>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</si>
  <si>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</si>
  <si>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</si>
  <si>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</si>
  <si>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</si>
  <si>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</si>
  <si>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</si>
  <si>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</si>
  <si>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</si>
  <si>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</si>
  <si>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</si>
  <si>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</si>
  <si>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</si>
  <si>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</si>
  <si>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</si>
  <si>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</si>
  <si>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</si>
  <si>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</si>
  <si>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</si>
  <si>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</si>
  <si>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</si>
  <si>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</si>
  <si>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</si>
  <si>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</si>
  <si>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</si>
  <si>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</si>
  <si>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</si>
  <si>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</si>
  <si>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</si>
  <si>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</si>
  <si>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</si>
  <si>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</si>
  <si>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</si>
  <si>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</si>
  <si>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</si>
  <si>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</si>
  <si>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</si>
  <si>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</si>
  <si>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</si>
  <si>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</si>
  <si>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</si>
  <si>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</si>
  <si>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</si>
  <si>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</si>
  <si>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</si>
  <si>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</si>
  <si>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</si>
  <si>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</si>
  <si>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</si>
  <si>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</si>
  <si>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</si>
  <si>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</si>
  <si>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</si>
  <si>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</si>
  <si>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</si>
  <si>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</si>
  <si>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</si>
  <si>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</si>
  <si>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</si>
  <si>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</si>
  <si>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</si>
  <si>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</si>
  <si>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</si>
  <si>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</si>
  <si>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</si>
  <si>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</si>
  <si>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</si>
  <si>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</si>
  <si>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</si>
  <si>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</si>
  <si>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</si>
  <si>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</si>
  <si>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</si>
  <si>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</si>
  <si>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</si>
  <si>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</si>
  <si>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</si>
  <si>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</si>
  <si>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</si>
  <si>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</si>
  <si>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</si>
  <si>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</si>
  <si>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</si>
  <si>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</si>
  <si>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</si>
  <si>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</si>
  <si>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</si>
  <si>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</si>
  <si>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</si>
  <si>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</si>
  <si>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</si>
  <si>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</si>
  <si>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</si>
  <si>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</si>
  <si>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</si>
  <si>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</si>
  <si>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</si>
  <si>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</si>
  <si>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</si>
  <si>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</si>
  <si>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</si>
  <si>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</si>
  <si>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</si>
  <si>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</si>
  <si>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</si>
  <si>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</si>
  <si>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</si>
  <si>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</si>
  <si>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</si>
  <si>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</si>
  <si>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</si>
  <si>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</si>
  <si>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</si>
  <si>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</si>
  <si>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</si>
  <si>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</si>
  <si>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</si>
  <si>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</si>
  <si>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</si>
  <si>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</si>
  <si>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</si>
  <si>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</si>
  <si>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</si>
  <si>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</si>
  <si>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</si>
  <si>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</si>
  <si>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</si>
  <si>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</si>
  <si>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</si>
  <si>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</si>
  <si>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</si>
  <si>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</si>
  <si>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</si>
  <si>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</si>
  <si>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</si>
  <si>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</si>
  <si>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</si>
  <si>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</si>
  <si>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</si>
  <si>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</si>
  <si>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</si>
  <si>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</si>
  <si>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</si>
  <si>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</si>
  <si>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</si>
  <si>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</si>
  <si>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</si>
  <si>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</si>
  <si>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</si>
  <si>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</si>
  <si>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</si>
  <si>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</si>
  <si>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</si>
  <si>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</si>
  <si>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</si>
  <si>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</si>
  <si>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</si>
  <si>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</si>
  <si>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</si>
  <si>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</si>
  <si>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</si>
  <si>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</si>
  <si>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</si>
  <si>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</si>
  <si>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</si>
  <si>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</si>
  <si>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</si>
  <si>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</si>
  <si>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</si>
  <si>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</si>
  <si>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</si>
  <si>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</si>
  <si>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</si>
  <si>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</si>
  <si>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</si>
  <si>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</si>
  <si>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</si>
  <si>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</si>
  <si>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</si>
  <si>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</si>
  <si>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</si>
  <si>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</si>
  <si>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</si>
  <si>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</si>
  <si>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</si>
  <si>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</si>
  <si>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</si>
  <si>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</si>
  <si>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</si>
  <si>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</si>
  <si>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</si>
  <si>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</si>
  <si>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</si>
  <si>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</si>
  <si>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</si>
  <si>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</si>
  <si>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</si>
  <si>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</si>
  <si>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</si>
  <si>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</si>
  <si>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</si>
  <si>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</si>
  <si>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</si>
  <si>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</si>
  <si>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</si>
  <si>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</si>
  <si>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</si>
  <si>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</si>
  <si>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</si>
  <si>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</si>
  <si>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</si>
  <si>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</si>
  <si>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</si>
  <si>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</si>
  <si>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</si>
  <si>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</si>
  <si>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</si>
  <si>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</si>
  <si>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</si>
  <si>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</si>
  <si>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</si>
  <si>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</si>
  <si>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</si>
  <si>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</si>
  <si>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</si>
  <si>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</si>
  <si>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</si>
  <si>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</si>
  <si>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</si>
  <si>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</si>
  <si>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</si>
  <si>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</si>
  <si>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</si>
  <si>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</si>
  <si>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</si>
  <si>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</si>
  <si>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</si>
  <si>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</si>
  <si>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</si>
  <si>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</si>
  <si>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</si>
  <si>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</si>
  <si>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</si>
  <si>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</si>
  <si>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</si>
  <si>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</si>
  <si>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</si>
  <si>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</si>
  <si>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</si>
  <si>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</si>
  <si>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</si>
  <si>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</si>
  <si>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</si>
  <si>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</si>
  <si>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</si>
  <si>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</si>
  <si>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</si>
  <si>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</si>
  <si>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</si>
  <si>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</si>
  <si>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</si>
  <si>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</si>
  <si>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</si>
  <si>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</si>
  <si>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</si>
  <si>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</si>
  <si>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</si>
  <si>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</si>
  <si>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</si>
  <si>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</si>
  <si>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</si>
  <si>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</si>
  <si>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</si>
  <si>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</si>
  <si>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</si>
  <si>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</si>
  <si>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</si>
  <si>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</si>
  <si>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</si>
  <si>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</si>
  <si>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</si>
  <si>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</si>
  <si>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</si>
  <si>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</si>
  <si>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</si>
  <si>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</si>
  <si>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</si>
  <si>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</si>
  <si>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</si>
  <si>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</si>
  <si>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</si>
  <si>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</si>
  <si>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</si>
  <si>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</si>
  <si>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</si>
  <si>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</si>
  <si>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</si>
  <si>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</si>
  <si>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</si>
  <si>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</si>
  <si>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</si>
  <si>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</si>
  <si>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</si>
  <si>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</si>
  <si>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</si>
  <si>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</si>
  <si>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</si>
  <si>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</si>
  <si>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</si>
  <si>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</si>
  <si>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</si>
  <si>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</si>
  <si>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</si>
  <si>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</si>
  <si>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</si>
  <si>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</si>
  <si>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</si>
  <si>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</si>
  <si>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</si>
  <si>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</si>
  <si>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</si>
  <si>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</si>
  <si>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</si>
  <si>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</si>
  <si>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</si>
  <si>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</si>
  <si>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</si>
  <si>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</si>
  <si>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</si>
  <si>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</si>
  <si>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</si>
  <si>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</si>
  <si>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</si>
  <si>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</si>
  <si>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</si>
  <si>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</si>
  <si>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</si>
  <si>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</si>
  <si>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</si>
  <si>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</si>
  <si>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</si>
  <si>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</si>
  <si>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</si>
  <si>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</si>
  <si>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</si>
  <si>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</si>
  <si>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</si>
  <si>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</si>
  <si>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</si>
  <si>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</si>
  <si>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</si>
  <si>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</si>
  <si>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</si>
  <si>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</si>
  <si>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</si>
  <si>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</si>
  <si>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</si>
  <si>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</si>
  <si>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</si>
  <si>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</si>
  <si>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</si>
  <si>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</si>
  <si>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</si>
  <si>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</si>
  <si>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</si>
  <si>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</si>
  <si>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</si>
  <si>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</si>
  <si>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</si>
  <si>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</si>
  <si>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</si>
  <si>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</si>
  <si>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</si>
  <si>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</si>
  <si>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</si>
  <si>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</si>
  <si>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</si>
  <si>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</si>
  <si>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</si>
  <si>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</si>
  <si>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</si>
  <si>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</si>
  <si>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</si>
  <si>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</si>
  <si>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</si>
  <si>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</si>
  <si>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</si>
  <si>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</si>
  <si>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</si>
  <si>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</si>
  <si>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</si>
  <si>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</si>
  <si>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</si>
  <si>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</si>
  <si>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</si>
  <si>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</si>
  <si>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</si>
  <si>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</si>
  <si>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</si>
  <si>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</si>
  <si>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</si>
  <si>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</si>
  <si>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</si>
  <si>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</si>
  <si>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</si>
  <si>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</si>
  <si>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</si>
  <si>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</si>
  <si>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</si>
  <si>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</si>
  <si>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</si>
  <si>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</si>
  <si>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</si>
  <si>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</si>
  <si>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</si>
  <si>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</si>
  <si>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</si>
  <si>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</si>
  <si>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</si>
  <si>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</si>
  <si>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</si>
  <si>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</si>
  <si>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</si>
  <si>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</si>
  <si>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</si>
  <si>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</si>
  <si>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</si>
  <si>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</si>
  <si>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</si>
  <si>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</si>
  <si>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</si>
  <si>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</si>
  <si>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</si>
  <si>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</si>
  <si>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</si>
  <si>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</si>
  <si>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</si>
  <si>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</si>
  <si>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</si>
  <si>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</si>
  <si>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</si>
  <si>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</si>
  <si>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</si>
  <si>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</si>
  <si>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</si>
  <si>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</si>
  <si>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</si>
  <si>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</si>
  <si>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</si>
  <si>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</si>
  <si>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</si>
  <si>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</si>
  <si>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</si>
  <si>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</si>
  <si>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</si>
  <si>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</si>
  <si>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</si>
  <si>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</si>
  <si>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</si>
  <si>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</si>
  <si>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</si>
  <si>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</si>
  <si>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</si>
  <si>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</si>
  <si>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</si>
  <si>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</si>
  <si>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</si>
  <si>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</si>
  <si>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</si>
  <si>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</si>
  <si>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</si>
  <si>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</si>
  <si>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</si>
  <si>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</si>
  <si>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</si>
  <si>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</si>
  <si>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</si>
  <si>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</si>
  <si>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</si>
  <si>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</si>
  <si>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</si>
  <si>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</si>
  <si>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</si>
  <si>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</si>
  <si>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</si>
  <si>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</si>
  <si>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</si>
  <si>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</si>
  <si>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</si>
  <si>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</si>
  <si>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</si>
  <si>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</si>
  <si>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</si>
  <si>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</si>
  <si>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</si>
  <si>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</si>
  <si>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</si>
  <si>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</si>
  <si>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</si>
  <si>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</si>
  <si>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</si>
  <si>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</si>
  <si>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</si>
  <si>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</si>
  <si>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</si>
  <si>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</si>
  <si>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</si>
  <si>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</si>
  <si>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</si>
  <si>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</si>
  <si>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</si>
  <si>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</si>
  <si>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</si>
  <si>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</si>
  <si>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</si>
  <si>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</si>
  <si>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</si>
  <si>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</si>
  <si>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</si>
  <si>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</si>
  <si>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</si>
  <si>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</si>
  <si>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</si>
  <si>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</si>
  <si>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</si>
  <si>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</si>
  <si>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</si>
  <si>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</si>
  <si>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</si>
  <si>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</si>
  <si>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</si>
  <si>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</si>
  <si>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</si>
  <si>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</si>
  <si>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</si>
  <si>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</si>
  <si>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</si>
  <si>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</si>
  <si>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</si>
  <si>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</si>
  <si>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</si>
  <si>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</si>
  <si>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</si>
  <si>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</si>
  <si>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</si>
  <si>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</si>
  <si>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</si>
  <si>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</si>
  <si>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</si>
  <si>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</si>
  <si>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</si>
  <si>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</si>
  <si>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</si>
  <si>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</si>
  <si>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</si>
  <si>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</si>
  <si>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</si>
  <si>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</si>
  <si>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</si>
  <si>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</si>
  <si>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</si>
  <si>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</si>
  <si>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</si>
  <si>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</si>
  <si>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</si>
  <si>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</si>
  <si>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</si>
  <si>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</si>
  <si>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</si>
  <si>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</si>
  <si>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</si>
  <si>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</si>
  <si>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</si>
  <si>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</si>
  <si>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</si>
  <si>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</si>
  <si>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</si>
  <si>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</si>
  <si>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</si>
  <si>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</si>
  <si>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</si>
  <si>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</si>
  <si>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</si>
  <si>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</si>
  <si>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</si>
  <si>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</si>
  <si>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</si>
  <si>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</si>
  <si>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</si>
  <si>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</si>
  <si>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</si>
  <si>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</si>
  <si>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</si>
  <si>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</si>
  <si>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</si>
  <si>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</si>
  <si>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</si>
  <si>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</si>
  <si>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</si>
  <si>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</si>
  <si>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</si>
  <si>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</si>
  <si>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</si>
  <si>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</si>
  <si>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</si>
  <si>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</si>
  <si>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</si>
  <si>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</si>
  <si>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</si>
  <si>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</si>
  <si>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</si>
  <si>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</si>
  <si>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</si>
  <si>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</si>
  <si>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</si>
  <si>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</si>
  <si>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</si>
  <si>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</si>
  <si>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</si>
  <si>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</si>
  <si>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</si>
  <si>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</si>
  <si>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</si>
  <si>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</si>
  <si>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</si>
  <si>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</si>
  <si>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</si>
  <si>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</si>
  <si>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</si>
  <si>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</si>
  <si>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</si>
  <si>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</si>
  <si>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</si>
  <si>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</si>
  <si>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</si>
  <si>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</si>
  <si>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</si>
  <si>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</si>
  <si>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</si>
  <si>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</si>
  <si>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</si>
  <si>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</si>
  <si>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</si>
  <si>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</si>
  <si>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</si>
  <si>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</si>
  <si>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</si>
  <si>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</si>
  <si>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</si>
  <si>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</si>
  <si>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</si>
  <si>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</si>
  <si>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</si>
  <si>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</si>
  <si>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</si>
  <si>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</si>
  <si>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</si>
  <si>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</si>
  <si>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</si>
  <si>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</si>
  <si>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</si>
  <si>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</si>
  <si>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</si>
  <si>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</si>
  <si>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</si>
  <si>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</si>
  <si>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</si>
  <si>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</si>
  <si>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</si>
  <si>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</si>
  <si>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</si>
  <si>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</si>
  <si>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</si>
  <si>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</si>
  <si>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</si>
  <si>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</si>
  <si>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</si>
  <si>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</si>
  <si>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</si>
  <si>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</si>
  <si>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</si>
  <si>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</si>
  <si>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</si>
  <si>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</si>
  <si>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</si>
  <si>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</si>
  <si>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</si>
  <si>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</si>
  <si>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</si>
  <si>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</si>
  <si>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</si>
  <si>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</si>
  <si>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</si>
  <si>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</si>
  <si>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</si>
  <si>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</si>
  <si>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</si>
  <si>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</si>
  <si>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</si>
  <si>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</si>
  <si>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</si>
  <si>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</si>
  <si>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</si>
  <si>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</si>
  <si>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</si>
  <si>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</si>
  <si>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</si>
  <si>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</si>
  <si>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</si>
  <si>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</si>
  <si>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</si>
  <si>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</si>
  <si>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</si>
  <si>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</si>
  <si>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</si>
  <si>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</si>
  <si>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</si>
  <si>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</si>
  <si>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</si>
  <si>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</si>
  <si>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</si>
  <si>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</si>
  <si>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</si>
  <si>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</si>
  <si>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</si>
  <si>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</si>
  <si>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</si>
  <si>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</si>
  <si>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</si>
  <si>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</si>
  <si>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</si>
  <si>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</si>
  <si>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</si>
  <si>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</si>
  <si>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</si>
  <si>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</si>
  <si>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</si>
  <si>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</si>
  <si>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</si>
  <si>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</si>
  <si>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</si>
  <si>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</si>
  <si>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</si>
  <si>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</si>
  <si>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</si>
  <si>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</si>
  <si>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</si>
  <si>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</si>
  <si>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</si>
  <si>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</si>
  <si>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</si>
  <si>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</si>
  <si>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</si>
  <si>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</si>
  <si>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</si>
  <si>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</si>
  <si>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</si>
  <si>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</si>
  <si>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</si>
  <si>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</si>
  <si>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</si>
  <si>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</si>
  <si>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</si>
  <si>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</si>
  <si>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</si>
  <si>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</si>
  <si>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</si>
  <si>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</si>
  <si>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</si>
  <si>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</si>
  <si>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</si>
  <si>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</si>
  <si>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</si>
  <si>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</si>
  <si>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</si>
  <si>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</si>
  <si>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</si>
  <si>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</si>
  <si>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</si>
  <si>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</si>
  <si>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</si>
  <si>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</si>
  <si>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</si>
  <si>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</si>
  <si>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</si>
  <si>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</si>
  <si>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</si>
  <si>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</si>
  <si>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</si>
  <si>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</si>
  <si>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</si>
  <si>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</si>
  <si>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</si>
  <si>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</si>
  <si>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</si>
  <si>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</si>
  <si>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</si>
  <si>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</si>
  <si>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</si>
  <si>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</si>
  <si>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</si>
  <si>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</si>
  <si>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</si>
  <si>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</si>
  <si>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</si>
  <si>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</si>
  <si>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</si>
  <si>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</si>
  <si>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</si>
  <si>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</si>
  <si>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</si>
  <si>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</si>
  <si>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</si>
  <si>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</si>
  <si>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</si>
  <si>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</si>
  <si>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</si>
  <si>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</si>
  <si>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</si>
  <si>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</si>
  <si>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</si>
  <si>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</si>
  <si>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</si>
  <si>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</si>
  <si>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</si>
  <si>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</si>
  <si>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</si>
  <si>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</si>
  <si>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</si>
  <si>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</si>
  <si>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</si>
  <si>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</si>
  <si>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</si>
  <si>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</si>
  <si>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</si>
  <si>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</si>
  <si>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</si>
  <si>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</si>
  <si>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</si>
  <si>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</si>
  <si>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</si>
  <si>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</si>
  <si>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</si>
  <si>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</si>
  <si>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</si>
  <si>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</si>
  <si>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</si>
  <si>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</si>
  <si>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</si>
  <si>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</si>
  <si>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</si>
  <si>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</si>
  <si>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</si>
  <si>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</si>
  <si>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</si>
  <si>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</si>
  <si>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</si>
  <si>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</si>
  <si>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</si>
  <si>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</si>
  <si>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</si>
  <si>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</si>
  <si>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</si>
  <si>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</si>
  <si>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</si>
  <si>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</si>
  <si>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</si>
  <si>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</si>
  <si>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</si>
  <si>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</si>
  <si>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</si>
  <si>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</si>
  <si>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</si>
  <si>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</si>
  <si>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</si>
  <si>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</si>
  <si>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</si>
  <si>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</si>
  <si>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</si>
  <si>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</si>
  <si>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</si>
  <si>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</si>
  <si>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</si>
  <si>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</si>
  <si>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</si>
  <si>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</si>
  <si>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</si>
  <si>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</si>
  <si>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</si>
  <si>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</si>
  <si>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</si>
  <si>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</si>
  <si>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</si>
  <si>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</si>
  <si>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</si>
  <si>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</si>
  <si>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</si>
  <si>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</si>
  <si>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</si>
  <si>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</si>
  <si>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</si>
  <si>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</si>
  <si>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</si>
  <si>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</si>
  <si>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</si>
  <si>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</si>
  <si>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</si>
  <si>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</si>
  <si>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</si>
  <si>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</si>
  <si>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</si>
  <si>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</si>
  <si>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</si>
  <si>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</si>
  <si>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</si>
  <si>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</si>
  <si>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</si>
  <si>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</si>
  <si>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</si>
  <si>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</si>
  <si>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</si>
  <si>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</si>
  <si>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</si>
  <si>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</si>
  <si>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</si>
  <si>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</si>
  <si>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</si>
  <si>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</si>
  <si>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</si>
  <si>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</si>
  <si>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</si>
  <si>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</si>
  <si>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</si>
  <si>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</si>
  <si>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</si>
  <si>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</si>
  <si>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</si>
  <si>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</si>
  <si>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</si>
  <si>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</si>
  <si>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</si>
  <si>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</si>
  <si>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</si>
  <si>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</si>
  <si>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</si>
  <si>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</si>
  <si>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</si>
  <si>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</si>
  <si>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</si>
  <si>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</si>
  <si>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</si>
  <si>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</si>
  <si>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</si>
  <si>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</si>
  <si>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</si>
  <si>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</si>
  <si>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</si>
  <si>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</si>
  <si>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</si>
  <si>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</si>
  <si>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</si>
  <si>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</si>
  <si>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</si>
  <si>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</si>
  <si>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</si>
  <si>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</si>
  <si>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</si>
  <si>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</si>
  <si>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</si>
  <si>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</si>
  <si>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</si>
  <si>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</si>
  <si>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</si>
  <si>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</si>
  <si>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</si>
  <si>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</si>
  <si>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</si>
  <si>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</si>
  <si>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</si>
  <si>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</si>
  <si>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</si>
  <si>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</si>
  <si>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</si>
  <si>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</si>
  <si>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</si>
  <si>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</si>
  <si>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</si>
  <si>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</si>
  <si>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</si>
  <si>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</si>
  <si>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</si>
  <si>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</si>
  <si>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</si>
  <si>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</si>
  <si>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</si>
  <si>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</si>
  <si>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</si>
  <si>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</si>
  <si>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</si>
  <si>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</si>
  <si>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</si>
  <si>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</si>
  <si>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</si>
  <si>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</si>
  <si>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</si>
  <si>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</si>
  <si>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</si>
  <si>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</si>
  <si>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</si>
  <si>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</si>
  <si>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</si>
  <si>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</si>
  <si>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</si>
  <si>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</si>
  <si>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</si>
  <si>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</si>
  <si>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</si>
  <si>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</si>
  <si>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</si>
  <si>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</si>
  <si>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</si>
  <si>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</si>
  <si>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</si>
  <si>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</si>
  <si>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</si>
  <si>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</si>
  <si>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</si>
  <si>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</si>
  <si>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</si>
  <si>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</si>
  <si>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</si>
  <si>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</si>
  <si>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</si>
  <si>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</si>
  <si>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</si>
  <si>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</si>
  <si>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</si>
  <si>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</si>
  <si>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</si>
  <si>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</si>
  <si>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</si>
  <si>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</si>
  <si>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</si>
  <si>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</si>
  <si>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</si>
  <si>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</si>
  <si>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</si>
  <si>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</si>
  <si>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</si>
  <si>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</si>
  <si>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</si>
  <si>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</si>
  <si>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</si>
  <si>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</si>
  <si>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</si>
  <si>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</si>
  <si>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</si>
  <si>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</si>
  <si>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</si>
  <si>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</si>
  <si>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</si>
  <si>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</si>
  <si>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</si>
  <si>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</si>
  <si>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</si>
  <si>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</si>
  <si>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</si>
  <si>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</si>
  <si>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</si>
  <si>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</si>
  <si>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</si>
  <si>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</si>
  <si>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</si>
  <si>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</si>
  <si>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</si>
  <si>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</si>
  <si>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</si>
  <si>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</si>
  <si>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</si>
  <si>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</si>
  <si>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</si>
  <si>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</si>
  <si>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</si>
  <si>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</si>
  <si>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</si>
  <si>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</si>
  <si>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</si>
  <si>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</si>
  <si>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</si>
  <si>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</si>
  <si>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</si>
  <si>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</si>
  <si>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</si>
  <si>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</si>
  <si>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</si>
  <si>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</si>
  <si>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</si>
  <si>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</si>
  <si>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</si>
  <si>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</si>
  <si>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</si>
  <si>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</si>
  <si>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</si>
  <si>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</si>
  <si>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</si>
  <si>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</si>
  <si>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</si>
  <si>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</si>
  <si>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</si>
  <si>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</si>
  <si>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</si>
  <si>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</si>
  <si>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</si>
  <si>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</si>
  <si>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</si>
  <si>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</si>
  <si>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</si>
  <si>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</si>
  <si>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</si>
  <si>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</si>
  <si>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</si>
  <si>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</si>
  <si>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</si>
  <si>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</si>
  <si>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</si>
  <si>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</si>
  <si>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</si>
  <si>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</si>
  <si>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</si>
  <si>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</si>
  <si>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</si>
  <si>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</si>
  <si>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</si>
  <si>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</si>
  <si>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</si>
  <si>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</si>
  <si>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</si>
  <si>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</si>
  <si>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</si>
  <si>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</si>
  <si>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</si>
  <si>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</si>
  <si>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</si>
  <si>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</si>
  <si>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</si>
  <si>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</si>
  <si>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</si>
  <si>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</si>
  <si>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</si>
  <si>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</si>
  <si>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</si>
  <si>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</si>
  <si>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</si>
  <si>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</si>
  <si>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</si>
  <si>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</si>
  <si>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</si>
  <si>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</si>
  <si>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</si>
  <si>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</si>
  <si>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</si>
  <si>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</si>
  <si>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</si>
  <si>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</si>
  <si>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</si>
  <si>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</si>
  <si>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</si>
  <si>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</si>
  <si>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</si>
  <si>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</si>
  <si>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</si>
  <si>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</si>
  <si>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</si>
  <si>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</si>
  <si>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</si>
  <si>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</si>
  <si>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</si>
  <si>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</si>
  <si>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</si>
  <si>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</si>
  <si>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</si>
  <si>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</si>
  <si>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</si>
  <si>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</si>
  <si>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</si>
  <si>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</si>
  <si>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</si>
  <si>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</si>
  <si>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</si>
  <si>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</si>
  <si>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</si>
  <si>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</si>
  <si>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</si>
  <si>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</si>
  <si>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</si>
  <si>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</si>
  <si>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</si>
  <si>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</si>
  <si>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</si>
  <si>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</si>
  <si>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</si>
  <si>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</si>
  <si>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</si>
  <si>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</si>
  <si>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</si>
  <si>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</si>
  <si>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</si>
  <si>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</si>
  <si>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</si>
  <si>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</si>
  <si>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</si>
  <si>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</si>
  <si>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</si>
  <si>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</si>
  <si>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</si>
  <si>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</si>
  <si>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</si>
  <si>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</si>
  <si>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</si>
  <si>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</si>
  <si>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</si>
  <si>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</si>
  <si>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</si>
  <si>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</si>
  <si>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</si>
  <si>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</si>
  <si>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</si>
  <si>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</si>
  <si>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</si>
  <si>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</si>
  <si>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</si>
  <si>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</si>
  <si>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</si>
  <si>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</si>
  <si>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</si>
  <si>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</si>
  <si>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</si>
  <si>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</si>
  <si>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</si>
  <si>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</si>
  <si>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</si>
  <si>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</si>
  <si>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</si>
  <si>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</si>
  <si>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</si>
  <si>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</si>
  <si>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</si>
  <si>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</si>
  <si>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</si>
  <si>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</si>
  <si>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</si>
  <si>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</si>
  <si>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</si>
  <si>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</si>
  <si>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</si>
  <si>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</si>
  <si>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</si>
  <si>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</si>
  <si>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</si>
  <si>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</si>
  <si>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</si>
  <si>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</si>
  <si>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</si>
  <si>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</si>
  <si>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</si>
  <si>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</si>
  <si>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</si>
  <si>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</si>
  <si>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</si>
  <si>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</si>
  <si>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</si>
  <si>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</si>
  <si>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</si>
  <si>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</si>
  <si>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</si>
  <si>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</si>
  <si>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</si>
  <si>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</si>
  <si>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</si>
  <si>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</si>
  <si>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</si>
  <si>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</si>
  <si>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</si>
  <si>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</si>
  <si>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</si>
  <si>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</si>
  <si>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</si>
  <si>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</si>
  <si>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</si>
  <si>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</si>
  <si>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</si>
  <si>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</si>
  <si>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</si>
  <si>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</si>
  <si>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</si>
  <si>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</si>
  <si>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</si>
  <si>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</si>
  <si>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</si>
  <si>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</si>
  <si>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</si>
  <si>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</si>
  <si>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</si>
  <si>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</si>
  <si>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</si>
  <si>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</si>
  <si>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</si>
  <si>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</si>
  <si>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</si>
  <si>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</si>
  <si>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</si>
  <si>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</si>
  <si>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</si>
  <si>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</si>
  <si>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</si>
  <si>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</si>
  <si>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</si>
  <si>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</si>
  <si>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</si>
  <si>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</si>
  <si>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</si>
  <si>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</si>
  <si>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</si>
  <si>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</si>
  <si>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</si>
  <si>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</si>
  <si>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</si>
  <si>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</si>
  <si>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</si>
  <si>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</si>
  <si>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</si>
  <si>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</si>
  <si>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</si>
  <si>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</si>
  <si>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</si>
  <si>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</si>
  <si>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</si>
  <si>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</si>
  <si>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</si>
  <si>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</si>
  <si>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</si>
  <si>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</si>
  <si>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</si>
  <si>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</si>
  <si>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</si>
  <si>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</si>
  <si>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</si>
  <si>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</si>
  <si>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</si>
  <si>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</si>
  <si>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</si>
  <si>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</si>
  <si>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</si>
  <si>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</si>
  <si>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</si>
  <si>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</si>
  <si>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</si>
  <si>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</si>
  <si>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</si>
  <si>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</si>
  <si>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</si>
  <si>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</si>
  <si>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</si>
  <si>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</si>
  <si>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</si>
  <si>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</si>
  <si>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</si>
  <si>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</si>
  <si>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</si>
  <si>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</si>
  <si>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</si>
  <si>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</si>
  <si>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</si>
  <si>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</si>
  <si>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</si>
  <si>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</si>
  <si>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</si>
  <si>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</si>
  <si>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</si>
  <si>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</si>
  <si>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</si>
  <si>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</si>
  <si>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</si>
  <si>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</si>
  <si>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</si>
  <si>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</si>
  <si>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</si>
  <si>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</si>
  <si>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</si>
  <si>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</si>
  <si>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</si>
  <si>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</si>
  <si>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</si>
  <si>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</si>
  <si>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</si>
  <si>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</si>
  <si>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</si>
  <si>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</si>
  <si>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</si>
  <si>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</si>
  <si>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</si>
  <si>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</si>
  <si>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</si>
  <si>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</si>
  <si>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</si>
  <si>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</si>
  <si>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</si>
  <si>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</si>
  <si>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</si>
  <si>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</si>
  <si>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</si>
  <si>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</si>
  <si>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</si>
  <si>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</si>
  <si>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</si>
  <si>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</si>
  <si>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</si>
  <si>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</si>
  <si>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</si>
  <si>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</si>
  <si>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</si>
  <si>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</si>
  <si>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</si>
  <si>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</si>
  <si>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</si>
  <si>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</si>
  <si>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</si>
  <si>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</si>
  <si>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</si>
  <si>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</si>
  <si>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</si>
  <si>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</si>
  <si>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</si>
  <si>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</si>
  <si>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</si>
  <si>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</si>
  <si>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</si>
  <si>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</si>
  <si>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</si>
  <si>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</si>
  <si>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</si>
  <si>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</si>
  <si>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</si>
  <si>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</si>
  <si>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</si>
  <si>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</si>
  <si>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</si>
  <si>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</si>
  <si>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</si>
  <si>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</si>
  <si>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</si>
  <si>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</si>
  <si>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</si>
  <si>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</si>
  <si>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</si>
  <si>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</si>
  <si>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</si>
  <si>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</si>
  <si>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</si>
  <si>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</si>
  <si>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</si>
  <si>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</si>
  <si>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</si>
  <si>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</si>
  <si>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</si>
  <si>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</si>
  <si>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</si>
  <si>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</si>
  <si>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</si>
  <si>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</si>
  <si>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</si>
  <si>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</si>
  <si>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</si>
  <si>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</si>
  <si>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</si>
  <si>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</si>
  <si>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</si>
  <si>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</si>
  <si>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</si>
  <si>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</si>
  <si>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</si>
  <si>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</si>
  <si>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</si>
  <si>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</si>
  <si>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</si>
  <si>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</si>
  <si>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</si>
  <si>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</si>
  <si>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</si>
  <si>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</si>
  <si>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</si>
  <si>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</si>
  <si>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</si>
  <si>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</si>
  <si>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</si>
  <si>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</si>
  <si>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</si>
  <si>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</si>
  <si>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</si>
  <si>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</si>
  <si>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</si>
  <si>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</si>
  <si>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</si>
  <si>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</si>
  <si>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</si>
  <si>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</si>
  <si>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</si>
  <si>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</si>
  <si>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</si>
  <si>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</si>
  <si>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</si>
  <si>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</si>
  <si>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</si>
  <si>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</si>
  <si>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</si>
  <si>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</si>
  <si>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</si>
  <si>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</si>
  <si>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</si>
  <si>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</si>
  <si>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</si>
  <si>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</si>
  <si>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</si>
  <si>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</si>
  <si>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</si>
  <si>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</si>
  <si>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</si>
  <si>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</si>
  <si>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</si>
  <si>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</si>
  <si>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</si>
  <si>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</si>
  <si>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</si>
  <si>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</si>
  <si>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</si>
  <si>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</si>
  <si>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</si>
  <si>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</si>
  <si>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</si>
  <si>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</si>
  <si>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</si>
  <si>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</si>
  <si>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</si>
  <si>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</si>
  <si>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</si>
  <si>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</si>
  <si>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</si>
  <si>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</si>
  <si>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</si>
  <si>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</si>
  <si>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</si>
  <si>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</si>
  <si>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</si>
  <si>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</si>
  <si>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</si>
  <si>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</si>
  <si>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</si>
  <si>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</si>
  <si>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</si>
  <si>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</si>
  <si>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</si>
  <si>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</si>
  <si>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</si>
  <si>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</si>
  <si>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</si>
  <si>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</si>
  <si>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</si>
  <si>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</si>
  <si>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</si>
  <si>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</si>
  <si>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</si>
  <si>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</si>
  <si>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</si>
  <si>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</si>
  <si>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</si>
  <si>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</si>
  <si>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</si>
  <si>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</si>
  <si>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</si>
  <si>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</si>
  <si>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</si>
  <si>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</si>
  <si>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</si>
  <si>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</si>
  <si>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</si>
  <si>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</si>
  <si>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</si>
  <si>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</si>
  <si>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</si>
  <si>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</si>
  <si>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</si>
  <si>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</si>
  <si>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</si>
  <si>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</si>
  <si>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</si>
  <si>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</si>
  <si>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</si>
  <si>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</si>
  <si>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</si>
  <si>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</si>
  <si>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</si>
  <si>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</si>
  <si>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</si>
  <si>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</si>
  <si>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</si>
  <si>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</si>
  <si>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</si>
  <si>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</si>
  <si>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</si>
  <si>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</si>
  <si>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</si>
  <si>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</si>
  <si>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</si>
  <si>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</si>
  <si>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</si>
  <si>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</si>
  <si>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</si>
  <si>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</si>
  <si>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</si>
  <si>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</si>
  <si>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</si>
  <si>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</si>
  <si>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</si>
  <si>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</si>
  <si>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</si>
  <si>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</si>
  <si>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</si>
  <si>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</si>
  <si>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</si>
  <si>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</si>
  <si>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</si>
  <si>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</si>
  <si>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</si>
  <si>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</si>
  <si>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</si>
  <si>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</si>
  <si>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</si>
  <si>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</si>
  <si>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</si>
  <si>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</si>
  <si>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</si>
  <si>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</si>
  <si>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</si>
  <si>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</si>
  <si>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</si>
  <si>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</si>
  <si>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</si>
  <si>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</si>
  <si>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</si>
  <si>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</si>
  <si>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</si>
  <si>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</si>
  <si>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</si>
  <si>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</si>
  <si>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</si>
  <si>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</si>
  <si>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</si>
  <si>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</si>
  <si>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</si>
  <si>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</si>
  <si>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</si>
  <si>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</si>
  <si>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</si>
  <si>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</si>
  <si>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</si>
  <si>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</si>
  <si>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</si>
  <si>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</si>
  <si>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</si>
  <si>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</si>
  <si>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</si>
  <si>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</si>
  <si>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</si>
  <si>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</si>
  <si>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</si>
  <si>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</si>
  <si>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</si>
  <si>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</si>
  <si>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</si>
  <si>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</si>
  <si>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</si>
  <si>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</si>
  <si>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</si>
  <si>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</si>
  <si>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</si>
  <si>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</si>
  <si>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</si>
  <si>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</si>
  <si>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</si>
  <si>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</si>
  <si>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</si>
  <si>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</si>
  <si>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</si>
  <si>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</si>
  <si>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</si>
  <si>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</si>
  <si>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</si>
  <si>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</si>
  <si>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</si>
  <si>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</si>
  <si>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</si>
  <si>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</si>
  <si>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</si>
  <si>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</si>
  <si>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</si>
  <si>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</si>
  <si>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</si>
  <si>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</si>
  <si>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</si>
  <si>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</si>
  <si>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</si>
  <si>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</si>
  <si>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</si>
  <si>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</si>
  <si>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</si>
  <si>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</si>
  <si>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</si>
  <si>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</si>
  <si>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</si>
  <si>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</si>
  <si>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</si>
  <si>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</si>
  <si>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</si>
  <si>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</si>
  <si>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</si>
  <si>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</si>
  <si>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</si>
  <si>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</si>
  <si>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</si>
  <si>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</si>
  <si>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</si>
  <si>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</si>
  <si>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</si>
  <si>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</si>
  <si>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</si>
  <si>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</si>
  <si>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</si>
  <si>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</si>
  <si>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</si>
  <si>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</si>
  <si>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</si>
  <si>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</si>
  <si>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</si>
  <si>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</si>
  <si>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</si>
  <si>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</si>
  <si>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</si>
  <si>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</si>
  <si>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</si>
  <si>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</si>
  <si>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</si>
  <si>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</si>
  <si>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</si>
  <si>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</si>
  <si>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</si>
  <si>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</si>
  <si>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</si>
  <si>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</si>
  <si>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</si>
  <si>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</si>
  <si>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</si>
  <si>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</si>
  <si>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</si>
  <si>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</si>
  <si>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</si>
  <si>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</si>
  <si>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</si>
  <si>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</si>
  <si>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</si>
  <si>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</si>
  <si>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</si>
  <si>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</si>
  <si>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</si>
  <si>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</si>
  <si>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</si>
  <si>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</si>
  <si>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</si>
  <si>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</si>
  <si>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</si>
  <si>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</si>
  <si>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</si>
  <si>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</si>
  <si>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</si>
  <si>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</si>
  <si>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</si>
  <si>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</si>
  <si>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</si>
  <si>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</si>
  <si>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</si>
  <si>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</si>
  <si>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</si>
  <si>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</si>
  <si>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</si>
  <si>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</si>
  <si>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</si>
  <si>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</si>
  <si>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</si>
  <si>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</si>
  <si>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</si>
  <si>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</si>
  <si>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</si>
  <si>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</si>
  <si>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</si>
  <si>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</si>
  <si>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</si>
  <si>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</si>
  <si>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</si>
  <si>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</si>
  <si>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</si>
  <si>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</si>
  <si>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</si>
  <si>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</si>
  <si>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</si>
  <si>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</si>
  <si>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</si>
  <si>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</si>
  <si>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</si>
  <si>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</si>
  <si>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</si>
  <si>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</si>
  <si>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</si>
  <si>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</si>
  <si>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</si>
  <si>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</si>
  <si>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</si>
  <si>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</si>
  <si>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</si>
  <si>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</si>
  <si>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</si>
  <si>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</si>
  <si>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</si>
  <si>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</si>
  <si>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</si>
  <si>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</si>
  <si>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</si>
  <si>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</si>
  <si>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</si>
  <si>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</si>
  <si>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</si>
  <si>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</si>
  <si>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</si>
  <si>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</si>
  <si>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</si>
  <si>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</si>
  <si>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</si>
  <si>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</si>
  <si>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</si>
  <si>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</si>
  <si>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</si>
  <si>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</si>
  <si>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</si>
  <si>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</si>
  <si>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</si>
  <si>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</si>
  <si>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</si>
  <si>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</si>
  <si>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</si>
  <si>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</si>
  <si>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</si>
  <si>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</si>
  <si>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</si>
  <si>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</si>
  <si>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</si>
  <si>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</si>
  <si>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</si>
  <si>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</si>
  <si>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</si>
  <si>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</si>
  <si>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</si>
  <si>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</si>
  <si>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</si>
  <si>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</si>
  <si>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</si>
  <si>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</si>
  <si>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</si>
  <si>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</si>
  <si>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</si>
  <si>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</si>
  <si>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</si>
  <si>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</si>
  <si>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</si>
  <si>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</si>
  <si>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</si>
  <si>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</si>
  <si>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</si>
  <si>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</si>
  <si>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</si>
  <si>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</si>
  <si>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</si>
  <si>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</si>
  <si>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</si>
  <si>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</si>
  <si>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</si>
  <si>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</si>
  <si>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</si>
  <si>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</si>
  <si>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</si>
  <si>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</si>
  <si>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</si>
  <si>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</si>
  <si>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</si>
  <si>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</si>
  <si>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</si>
  <si>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</si>
  <si>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</si>
  <si>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</si>
  <si>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</si>
  <si>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</si>
  <si>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</si>
  <si>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</si>
  <si>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</si>
  <si>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</si>
  <si>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</si>
  <si>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</si>
  <si>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</si>
  <si>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</si>
  <si>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</si>
  <si>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</si>
  <si>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</si>
  <si>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</si>
  <si>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</si>
  <si>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</si>
  <si>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</si>
  <si>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</si>
  <si>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</si>
  <si>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</si>
  <si>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</si>
  <si>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</si>
  <si>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</si>
  <si>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</si>
  <si>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</si>
  <si>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</si>
  <si>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</si>
  <si>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</si>
  <si>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</si>
  <si>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</si>
  <si>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</si>
  <si>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</si>
  <si>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</si>
  <si>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</si>
  <si>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</si>
  <si>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</si>
  <si>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</si>
  <si>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</si>
  <si>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</si>
  <si>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</si>
  <si>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</si>
  <si>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</si>
  <si>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</si>
  <si>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</si>
  <si>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</si>
  <si>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</si>
  <si>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</si>
  <si>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</si>
  <si>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</si>
  <si>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</si>
  <si>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</si>
  <si>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</si>
  <si>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</si>
  <si>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</si>
  <si>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</si>
  <si>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</si>
  <si>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</si>
  <si>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</si>
  <si>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</si>
  <si>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</si>
  <si>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</si>
  <si>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</si>
  <si>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</si>
  <si>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</si>
  <si>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</si>
  <si>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</si>
  <si>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</si>
  <si>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</si>
  <si>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</si>
  <si>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</si>
  <si>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</si>
  <si>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</si>
  <si>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</si>
  <si>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</si>
  <si>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</si>
  <si>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</si>
  <si>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</si>
  <si>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</si>
  <si>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</si>
  <si>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</si>
  <si>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</si>
  <si>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</si>
  <si>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</si>
  <si>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</si>
  <si>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</si>
  <si>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</si>
  <si>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</si>
  <si>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</si>
  <si>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</si>
  <si>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</si>
  <si>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</si>
  <si>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</si>
  <si>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</si>
  <si>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</si>
  <si>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</si>
  <si>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</si>
  <si>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</si>
  <si>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</si>
  <si>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</si>
  <si>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</si>
  <si>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</si>
  <si>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</si>
  <si>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</si>
  <si>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</si>
  <si>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</si>
  <si>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</si>
  <si>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</si>
  <si>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</si>
  <si>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</si>
  <si>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</si>
  <si>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</si>
  <si>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</si>
  <si>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</si>
  <si>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</si>
  <si>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</si>
  <si>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</si>
  <si>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</si>
  <si>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</si>
  <si>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</si>
  <si>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</si>
  <si>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</si>
  <si>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</si>
  <si>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</si>
  <si>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</si>
  <si>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</si>
  <si>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</si>
  <si>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</si>
  <si>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</si>
  <si>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</si>
  <si>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</si>
  <si>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</si>
  <si>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</si>
  <si>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</si>
  <si>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</si>
  <si>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</si>
  <si>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</si>
  <si>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</si>
  <si>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</si>
  <si>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</si>
  <si>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</si>
  <si>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</si>
  <si>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</si>
  <si>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</si>
  <si>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</si>
  <si>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</si>
  <si>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</si>
  <si>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</si>
  <si>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</si>
  <si>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</si>
  <si>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</si>
  <si>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</si>
  <si>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</si>
  <si>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</si>
  <si>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</si>
  <si>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</si>
  <si>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</si>
  <si>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</si>
  <si>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</si>
  <si>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</si>
  <si>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</si>
  <si>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</si>
  <si>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</si>
  <si>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</si>
  <si>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</si>
  <si>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</si>
  <si>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</si>
  <si>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</si>
  <si>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</si>
  <si>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</si>
  <si>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</si>
  <si>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</si>
  <si>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</si>
  <si>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</si>
  <si>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</si>
  <si>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</si>
  <si>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</si>
  <si>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</si>
  <si>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</si>
  <si>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</si>
  <si>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</si>
  <si>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</si>
  <si>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</si>
  <si>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</si>
  <si>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</si>
  <si>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</si>
  <si>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</si>
  <si>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</si>
  <si>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</si>
  <si>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</si>
  <si>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</si>
  <si>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</si>
  <si>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</si>
  <si>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</si>
  <si>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</si>
  <si>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</si>
  <si>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</si>
  <si>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</si>
  <si>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</si>
  <si>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</si>
  <si>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</si>
  <si>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</si>
  <si>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</si>
  <si>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</si>
  <si>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</si>
  <si>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</si>
  <si>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</si>
  <si>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</si>
  <si>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</si>
  <si>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</si>
  <si>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</si>
  <si>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</si>
  <si>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</si>
  <si>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</si>
  <si>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</si>
  <si>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</si>
  <si>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</si>
  <si>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</si>
  <si>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</si>
  <si>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</si>
  <si>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</si>
  <si>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</si>
  <si>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</si>
  <si>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</si>
  <si>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</si>
  <si>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</si>
  <si>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</si>
  <si>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</si>
  <si>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</si>
  <si>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</si>
  <si>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</si>
  <si>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</si>
  <si>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</si>
  <si>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</si>
  <si>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</si>
  <si>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</si>
  <si>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</si>
  <si>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</si>
  <si>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</si>
  <si>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</si>
  <si>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</si>
  <si>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</si>
  <si>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</si>
  <si>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</si>
  <si>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</si>
  <si>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</si>
  <si>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</si>
  <si>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</si>
  <si>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</si>
  <si>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</si>
  <si>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</si>
  <si>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</si>
  <si>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</si>
  <si>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</si>
  <si>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</si>
  <si>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</si>
  <si>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</si>
  <si>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</si>
  <si>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</si>
  <si>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</si>
  <si>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</si>
  <si>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</si>
  <si>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</si>
  <si>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</si>
  <si>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</si>
  <si>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</si>
  <si>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</si>
  <si>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</si>
  <si>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</si>
  <si>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</si>
  <si>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</si>
  <si>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</si>
  <si>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</si>
  <si>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</si>
  <si>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</si>
  <si>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</si>
  <si>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</si>
  <si>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</si>
  <si>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</si>
  <si>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</si>
  <si>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</si>
  <si>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</si>
  <si>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</si>
  <si>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</si>
  <si>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</si>
  <si>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</si>
  <si>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</si>
  <si>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</si>
  <si>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</si>
  <si>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</si>
  <si>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</si>
  <si>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</si>
  <si>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</si>
  <si>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</si>
  <si>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</si>
  <si>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</si>
  <si>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</si>
  <si>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</si>
  <si>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</si>
  <si>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</si>
  <si>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</si>
  <si>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</si>
  <si>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</si>
  <si>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</si>
  <si>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</si>
  <si>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</si>
  <si>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</si>
  <si>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</si>
  <si>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</si>
  <si>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</si>
  <si>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</si>
  <si>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</si>
  <si>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</si>
  <si>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</si>
  <si>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</si>
  <si>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</si>
  <si>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</si>
  <si>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</si>
  <si>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</si>
  <si>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</si>
  <si>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</si>
  <si>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</si>
  <si>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</si>
  <si>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</si>
  <si>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</si>
  <si>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</si>
  <si>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</si>
  <si>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</si>
  <si>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</si>
  <si>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</si>
  <si>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</si>
  <si>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</si>
  <si>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</si>
  <si>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</si>
  <si>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</si>
  <si>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</si>
  <si>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</si>
  <si>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</si>
  <si>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</si>
  <si>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</si>
  <si>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</si>
  <si>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</si>
  <si>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</si>
  <si>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</si>
  <si>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</si>
  <si>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</si>
  <si>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</si>
  <si>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</si>
  <si>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</si>
  <si>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</si>
  <si>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</si>
  <si>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</si>
  <si>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</si>
  <si>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</si>
  <si>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</si>
  <si>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</si>
  <si>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</si>
  <si>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</si>
  <si>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</si>
  <si>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</si>
  <si>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</si>
  <si>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</si>
  <si>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</si>
  <si>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</si>
  <si>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</si>
  <si>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</si>
  <si>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</si>
  <si>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</si>
  <si>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</si>
  <si>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</si>
  <si>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</si>
  <si>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</si>
  <si>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</si>
  <si>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</si>
  <si>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</si>
  <si>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</si>
  <si>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</si>
  <si>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</si>
  <si>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</si>
  <si>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</si>
  <si>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</si>
  <si>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</si>
  <si>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</si>
  <si>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</si>
  <si>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</si>
  <si>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</si>
  <si>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</si>
  <si>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</si>
  <si>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</si>
  <si>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</si>
  <si>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</si>
  <si>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</si>
  <si>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</si>
  <si>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</si>
  <si>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</si>
  <si>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</si>
  <si>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</si>
  <si>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</si>
  <si>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</si>
  <si>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</si>
  <si>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</si>
  <si>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</si>
  <si>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</si>
  <si>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</si>
  <si>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</si>
  <si>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</si>
  <si>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</si>
  <si>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</si>
  <si>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</si>
  <si>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</si>
  <si>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</si>
  <si>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</si>
  <si>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</si>
  <si>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</si>
  <si>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</si>
  <si>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</si>
  <si>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</si>
  <si>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</si>
  <si>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</si>
  <si>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</si>
  <si>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</si>
  <si>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</si>
  <si>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</si>
  <si>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</si>
  <si>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</si>
  <si>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</si>
  <si>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</si>
  <si>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</si>
  <si>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</si>
  <si>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</si>
  <si>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</si>
  <si>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</si>
  <si>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</si>
  <si>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</si>
  <si>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</si>
  <si>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</si>
  <si>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</si>
  <si>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</si>
  <si>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</si>
  <si>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</si>
  <si>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</si>
  <si>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</si>
  <si>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</si>
  <si>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</si>
  <si>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</si>
  <si>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</si>
  <si>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</si>
  <si>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</si>
  <si>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</si>
  <si>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</si>
  <si>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</si>
  <si>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</si>
  <si>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</si>
  <si>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</si>
  <si>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</si>
  <si>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</si>
  <si>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</si>
  <si>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</si>
  <si>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</si>
  <si>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</si>
  <si>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</si>
  <si>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</si>
  <si>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</si>
  <si>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</si>
  <si>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</si>
  <si>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</si>
  <si>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</si>
  <si>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</si>
  <si>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</si>
  <si>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</si>
  <si>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</si>
  <si>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</si>
  <si>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</si>
  <si>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</si>
  <si>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</si>
  <si>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</si>
  <si>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</si>
  <si>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</si>
  <si>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</si>
  <si>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</si>
  <si>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</si>
  <si>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</si>
  <si>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</si>
  <si>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</si>
  <si>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</si>
  <si>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</si>
  <si>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</si>
  <si>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</si>
  <si>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</si>
  <si>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</si>
  <si>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</si>
  <si>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</si>
  <si>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</si>
  <si>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</si>
  <si>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</si>
  <si>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</si>
  <si>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</si>
  <si>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</si>
  <si>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</si>
  <si>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</si>
  <si>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</si>
  <si>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</si>
  <si>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</si>
  <si>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</si>
  <si>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</si>
  <si>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</si>
  <si>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</si>
  <si>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</si>
  <si>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</si>
  <si>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</si>
  <si>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</si>
  <si>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</si>
  <si>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</si>
  <si>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</si>
  <si>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</si>
  <si>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</si>
  <si>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</si>
  <si>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</si>
  <si>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</si>
  <si>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</si>
  <si>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</si>
  <si>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</si>
  <si>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</si>
  <si>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</si>
  <si>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</si>
  <si>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</si>
  <si>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</si>
  <si>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</si>
  <si>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</si>
  <si>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</si>
  <si>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</si>
  <si>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</si>
  <si>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</si>
  <si>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</si>
  <si>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</si>
  <si>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</si>
  <si>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</si>
  <si>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</si>
  <si>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</si>
  <si>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</si>
  <si>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</si>
  <si>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</si>
  <si>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</si>
  <si>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</si>
  <si>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</si>
  <si>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</si>
  <si>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</si>
  <si>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</si>
  <si>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</si>
  <si>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</si>
  <si>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</si>
  <si>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</si>
  <si>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</si>
  <si>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</si>
  <si>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</si>
  <si>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</si>
  <si>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</si>
  <si>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</si>
  <si>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</si>
  <si>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</si>
  <si>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</si>
  <si>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</si>
  <si>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</si>
  <si>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</si>
  <si>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</si>
  <si>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</si>
  <si>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</si>
  <si>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</si>
  <si>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</si>
  <si>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</si>
  <si>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</si>
  <si>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</si>
  <si>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</si>
  <si>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</si>
  <si>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</si>
  <si>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</si>
  <si>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</si>
  <si>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</si>
  <si>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</si>
  <si>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</si>
  <si>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</si>
  <si>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</si>
  <si>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</si>
  <si>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</si>
  <si>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</si>
  <si>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</si>
  <si>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</si>
  <si>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</si>
  <si>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</si>
  <si>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</si>
  <si>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</si>
  <si>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</si>
  <si>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</si>
  <si>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</si>
  <si>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</si>
  <si>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</si>
  <si>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</si>
  <si>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</si>
  <si>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</si>
  <si>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</si>
  <si>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</si>
  <si>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</si>
  <si>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</si>
  <si>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</si>
  <si>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</si>
  <si>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</si>
  <si>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</si>
  <si>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</si>
  <si>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</si>
  <si>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</si>
  <si>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</si>
  <si>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</si>
  <si>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</si>
  <si>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</si>
  <si>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</si>
  <si>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</si>
  <si>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</si>
  <si>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</si>
  <si>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</si>
  <si>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</si>
  <si>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</si>
  <si>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</si>
  <si>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</si>
  <si>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</si>
  <si>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</si>
  <si>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</si>
  <si>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</si>
  <si>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</si>
  <si>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</si>
  <si>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</si>
  <si>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</si>
  <si>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</si>
  <si>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</si>
  <si>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</si>
  <si>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</si>
  <si>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</si>
  <si>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</si>
  <si>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</si>
  <si>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</si>
  <si>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</si>
  <si>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</si>
  <si>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</si>
  <si>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</si>
  <si>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</si>
  <si>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</si>
  <si>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</si>
  <si>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</si>
  <si>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</si>
  <si>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</si>
  <si>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</si>
  <si>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</si>
  <si>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</si>
  <si>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</si>
  <si>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</si>
  <si>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</si>
  <si>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</si>
  <si>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</si>
  <si>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</si>
  <si>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</si>
  <si>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</si>
  <si>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</si>
  <si>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</si>
  <si>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</si>
  <si>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</si>
  <si>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</si>
  <si>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</si>
  <si>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</si>
  <si>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</si>
  <si>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</si>
  <si>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</si>
  <si>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</si>
  <si>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</si>
  <si>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</si>
  <si>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</si>
  <si>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</si>
  <si>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</si>
  <si>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</si>
  <si>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</si>
  <si>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</si>
  <si>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</si>
  <si>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</si>
  <si>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</si>
  <si>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</si>
  <si>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</si>
  <si>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</si>
  <si>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</si>
  <si>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</si>
  <si>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</si>
  <si>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</si>
  <si>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</si>
  <si>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</si>
  <si>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</si>
  <si>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</si>
  <si>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</si>
  <si>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</si>
  <si>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</si>
  <si>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</si>
  <si>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</si>
  <si>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</si>
  <si>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</si>
  <si>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</si>
  <si>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</si>
  <si>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</si>
  <si>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</si>
  <si>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</si>
  <si>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</si>
  <si>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</si>
  <si>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</si>
  <si>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</si>
  <si>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</si>
  <si>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</si>
  <si>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</si>
  <si>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</si>
  <si>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</si>
  <si>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</si>
  <si>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</si>
  <si>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</si>
  <si>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</si>
  <si>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</si>
  <si>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</si>
  <si>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</si>
  <si>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</si>
  <si>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</si>
  <si>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</si>
  <si>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</si>
  <si>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</si>
  <si>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</si>
  <si>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</si>
  <si>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</si>
  <si>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</si>
  <si>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</si>
  <si>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</si>
  <si>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</si>
  <si>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</si>
  <si>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</si>
  <si>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</si>
  <si>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</si>
  <si>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</si>
  <si>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</si>
  <si>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</si>
  <si>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</si>
  <si>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</si>
  <si>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</si>
  <si>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</si>
  <si>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</si>
  <si>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</si>
  <si>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</si>
  <si>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</si>
  <si>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</si>
  <si>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</si>
  <si>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</si>
  <si>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</si>
  <si>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</si>
  <si>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</si>
  <si>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</si>
  <si>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</si>
  <si>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</si>
  <si>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</si>
  <si>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</si>
  <si>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</si>
  <si>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</si>
  <si>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</si>
  <si>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</si>
  <si>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</si>
  <si>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</si>
  <si>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</si>
  <si>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</si>
  <si>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</si>
  <si>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</si>
  <si>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</si>
  <si>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</si>
  <si>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</si>
  <si>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</si>
  <si>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</si>
  <si>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</si>
  <si>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</si>
  <si>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</si>
  <si>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</si>
  <si>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</si>
  <si>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</si>
  <si>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</si>
  <si>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</si>
  <si>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</si>
  <si>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</si>
  <si>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</si>
  <si>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</si>
  <si>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</si>
  <si>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</si>
  <si>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</si>
  <si>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</si>
  <si>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</si>
  <si>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</si>
  <si>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</si>
  <si>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</si>
  <si>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</si>
  <si>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</si>
  <si>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</si>
  <si>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</si>
  <si>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</si>
  <si>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</si>
  <si>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</si>
  <si>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</si>
  <si>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</si>
  <si>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</si>
  <si>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</si>
  <si>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</si>
  <si>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</si>
  <si>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</si>
  <si>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</si>
  <si>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</si>
  <si>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</si>
  <si>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</si>
  <si>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</si>
  <si>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</si>
  <si>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</si>
  <si>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</si>
  <si>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</si>
  <si>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</si>
  <si>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</si>
  <si>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</si>
  <si>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</si>
  <si>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</si>
  <si>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</si>
  <si>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</si>
  <si>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</si>
  <si>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</si>
  <si>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</si>
  <si>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</si>
  <si>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</si>
  <si>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</si>
  <si>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</si>
  <si>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</si>
  <si>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</si>
  <si>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</si>
  <si>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</si>
  <si>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</si>
  <si>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</si>
  <si>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</si>
  <si>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</si>
  <si>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</si>
  <si>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</si>
  <si>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</si>
  <si>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</si>
  <si>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</si>
  <si>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</si>
  <si>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</si>
  <si>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</si>
  <si>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</si>
  <si>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</si>
  <si>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</si>
  <si>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</si>
  <si>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</si>
  <si>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</si>
  <si>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</si>
  <si>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</si>
  <si>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</si>
  <si>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</si>
  <si>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</si>
  <si>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</si>
  <si>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</si>
  <si>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</si>
  <si>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</si>
  <si>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</si>
  <si>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</si>
  <si>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</si>
  <si>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</si>
  <si>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</si>
  <si>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</si>
  <si>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</si>
  <si>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</si>
  <si>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</si>
  <si>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</si>
  <si>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</si>
  <si>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</si>
  <si>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</si>
  <si>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</si>
  <si>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</si>
  <si>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</si>
  <si>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</si>
  <si>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</si>
  <si>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</si>
  <si>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</si>
  <si>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</si>
  <si>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</si>
  <si>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</si>
  <si>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</si>
  <si>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</si>
  <si>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</si>
  <si>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</si>
  <si>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</si>
  <si>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</si>
  <si>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</si>
  <si>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</si>
  <si>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</si>
  <si>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</si>
  <si>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</si>
  <si>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</si>
  <si>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</si>
  <si>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</si>
  <si>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</si>
  <si>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</si>
  <si>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</si>
  <si>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</si>
  <si>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</si>
  <si>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</si>
  <si>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</si>
  <si>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</si>
  <si>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</si>
  <si>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</si>
  <si>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</si>
  <si>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</si>
  <si>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</si>
  <si>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</si>
  <si>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</si>
  <si>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</si>
  <si>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</si>
  <si>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</si>
  <si>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</si>
  <si>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</si>
  <si>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</si>
  <si>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</si>
  <si>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</si>
  <si>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</si>
  <si>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</si>
  <si>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</si>
  <si>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</si>
  <si>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</si>
  <si>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</si>
  <si>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</si>
  <si>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</si>
  <si>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</si>
  <si>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</si>
  <si>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</si>
  <si>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</si>
  <si>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</si>
  <si>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</si>
  <si>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</si>
  <si>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</si>
  <si>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</si>
  <si>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</si>
  <si>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</si>
  <si>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</si>
  <si>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</si>
  <si>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</si>
  <si>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</si>
  <si>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</si>
  <si>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</si>
  <si>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</si>
  <si>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</si>
  <si>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</si>
  <si>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</si>
  <si>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</si>
  <si>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</si>
  <si>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</si>
  <si>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</si>
  <si>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</si>
  <si>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</si>
  <si>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</si>
  <si>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</si>
  <si>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</si>
  <si>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</si>
  <si>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</si>
  <si>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</si>
  <si>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</si>
  <si>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</si>
  <si>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</si>
  <si>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</si>
  <si>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</si>
  <si>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</si>
  <si>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</si>
  <si>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</si>
  <si>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</si>
  <si>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</si>
  <si>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</si>
  <si>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</si>
  <si>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</si>
  <si>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</si>
  <si>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</si>
  <si>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</si>
  <si>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</si>
  <si>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</si>
  <si>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</si>
  <si>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</si>
  <si>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</si>
  <si>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</si>
  <si>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</si>
  <si>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</si>
  <si>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</si>
  <si>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</si>
  <si>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</si>
  <si>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</si>
  <si>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</si>
  <si>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</si>
  <si>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</si>
  <si>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</si>
  <si>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</si>
  <si>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</si>
  <si>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</si>
  <si>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</si>
  <si>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</si>
  <si>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</si>
  <si>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</si>
  <si>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</si>
  <si>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</si>
  <si>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</si>
  <si>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</si>
  <si>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</si>
  <si>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</si>
  <si>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</si>
  <si>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</si>
  <si>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</si>
  <si>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</si>
  <si>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</si>
  <si>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</si>
  <si>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</si>
  <si>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</si>
  <si>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</si>
  <si>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</si>
  <si>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</si>
  <si>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</si>
  <si>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</si>
  <si>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</si>
  <si>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</si>
  <si>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</si>
  <si>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</si>
  <si>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</si>
  <si>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</si>
  <si>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</si>
  <si>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</si>
  <si>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</si>
  <si>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</si>
  <si>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</si>
  <si>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</si>
  <si>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</si>
  <si>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</si>
  <si>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</si>
  <si>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</si>
  <si>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</si>
  <si>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</si>
  <si>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</si>
  <si>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</si>
  <si>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</si>
  <si>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</si>
  <si>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</si>
  <si>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</si>
  <si>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</si>
  <si>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</si>
  <si>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</si>
  <si>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</si>
  <si>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</si>
  <si>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</si>
  <si>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</si>
  <si>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</si>
  <si>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</si>
  <si>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</si>
  <si>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</si>
  <si>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</si>
  <si>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</si>
  <si>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</si>
  <si>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</si>
  <si>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</si>
  <si>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</si>
  <si>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</si>
  <si>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</si>
  <si>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</si>
  <si>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</si>
  <si>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</si>
  <si>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</si>
  <si>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</si>
  <si>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</si>
  <si>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</si>
  <si>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</si>
  <si>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</si>
  <si>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</si>
  <si>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</si>
  <si>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</si>
  <si>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</si>
  <si>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</si>
  <si>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</si>
  <si>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</si>
  <si>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</si>
  <si>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</si>
  <si>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</si>
  <si>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</si>
  <si>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</si>
  <si>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</si>
  <si>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</si>
  <si>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</si>
  <si>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</si>
  <si>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</si>
  <si>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</si>
  <si>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</si>
  <si>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</si>
  <si>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</si>
  <si>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</si>
  <si>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</si>
  <si>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</si>
  <si>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</si>
  <si>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</si>
  <si>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</si>
  <si>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</si>
  <si>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</si>
  <si>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</si>
  <si>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</si>
  <si>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</si>
  <si>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</si>
  <si>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</si>
  <si>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</si>
  <si>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</si>
  <si>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</si>
  <si>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</si>
  <si>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</si>
  <si>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</si>
  <si>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</si>
  <si>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</si>
  <si>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</si>
  <si>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</si>
  <si>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</si>
  <si>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</si>
  <si>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</si>
  <si>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</si>
  <si>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</si>
  <si>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</si>
  <si>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</si>
  <si>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</si>
  <si>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</si>
  <si>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</si>
  <si>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</si>
  <si>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</si>
  <si>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</si>
  <si>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</si>
  <si>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</si>
  <si>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</si>
  <si>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</si>
  <si>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</si>
  <si>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</si>
  <si>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</si>
  <si>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</si>
  <si>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</si>
  <si>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</si>
  <si>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</si>
  <si>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</si>
  <si>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</si>
  <si>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</si>
  <si>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</si>
  <si>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</si>
  <si>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</si>
  <si>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</si>
  <si>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</si>
  <si>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</si>
  <si>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</si>
  <si>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</si>
  <si>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</si>
  <si>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</si>
  <si>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</si>
  <si>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</si>
  <si>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</si>
  <si>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</si>
  <si>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</si>
  <si>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</si>
  <si>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</si>
  <si>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</si>
  <si>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</si>
  <si>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</si>
  <si>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</si>
  <si>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</si>
  <si>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</si>
  <si>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</si>
  <si>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</si>
  <si>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</si>
  <si>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</si>
  <si>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</si>
  <si>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</si>
  <si>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</si>
  <si>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</si>
  <si>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</si>
  <si>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</si>
  <si>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</si>
  <si>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</si>
  <si>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</si>
  <si>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</si>
  <si>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</si>
  <si>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</si>
  <si>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</si>
  <si>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</si>
  <si>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</si>
  <si>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</si>
  <si>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</si>
  <si>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</si>
  <si>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</si>
  <si>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</si>
  <si>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</si>
  <si>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</si>
  <si>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</si>
  <si>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</si>
  <si>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</si>
  <si>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</si>
  <si>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</si>
  <si>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</si>
  <si>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</si>
  <si>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</si>
  <si>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</si>
  <si>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</si>
  <si>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</si>
  <si>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</si>
  <si>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</si>
  <si>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</si>
  <si>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</si>
  <si>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</si>
  <si>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</si>
  <si>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</si>
  <si>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</si>
  <si>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</si>
  <si>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</si>
  <si>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</si>
  <si>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</si>
  <si>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</si>
  <si>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</si>
  <si>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</si>
  <si>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</si>
  <si>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</si>
  <si>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</si>
  <si>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</si>
  <si>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</si>
  <si>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</si>
  <si>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</si>
  <si>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</si>
  <si>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</si>
  <si>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</si>
  <si>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</si>
  <si>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</si>
  <si>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</si>
  <si>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</si>
  <si>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</si>
  <si>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</si>
  <si>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</si>
  <si>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</si>
  <si>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</si>
  <si>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</si>
  <si>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</si>
  <si>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</si>
  <si>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</si>
  <si>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</si>
  <si>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</si>
  <si>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</si>
  <si>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</si>
  <si>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</si>
  <si>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</si>
  <si>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</si>
  <si>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</si>
  <si>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</si>
  <si>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</si>
  <si>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</si>
  <si>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</si>
  <si>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</si>
  <si>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</si>
  <si>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</si>
  <si>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</si>
  <si>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</si>
  <si>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</si>
  <si>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</si>
  <si>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</si>
  <si>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</si>
  <si>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</si>
  <si>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</si>
  <si>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</si>
  <si>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</si>
  <si>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</si>
  <si>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</si>
  <si>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</si>
  <si>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</si>
  <si>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</si>
  <si>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</si>
  <si>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</si>
  <si>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</si>
  <si>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</si>
  <si>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</si>
  <si>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</si>
  <si>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</si>
  <si>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</si>
  <si>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</si>
  <si>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</si>
  <si>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</si>
  <si>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</si>
  <si>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</si>
  <si>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</si>
  <si>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</si>
  <si>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</si>
  <si>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</si>
  <si>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</si>
  <si>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</si>
  <si>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</si>
  <si>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</si>
  <si>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</si>
  <si>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</si>
  <si>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</si>
  <si>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</si>
  <si>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</si>
  <si>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</si>
  <si>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</si>
  <si>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</si>
  <si>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</si>
  <si>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</si>
  <si>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</si>
  <si>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</si>
  <si>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</si>
  <si>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</si>
  <si>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</si>
  <si>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</si>
  <si>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</si>
  <si>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</si>
  <si>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</si>
  <si>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</si>
  <si>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</si>
  <si>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</si>
  <si>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</si>
  <si>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</si>
  <si>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</si>
  <si>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</si>
  <si>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</si>
  <si>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</si>
  <si>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</si>
  <si>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</si>
  <si>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</si>
  <si>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</si>
  <si>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</si>
  <si>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</si>
  <si>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</si>
  <si>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</si>
  <si>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</si>
  <si>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</si>
  <si>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</si>
  <si>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</si>
  <si>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</si>
  <si>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</si>
  <si>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</si>
  <si>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</si>
  <si>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</si>
  <si>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</si>
  <si>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</si>
  <si>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</si>
  <si>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</si>
  <si>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</si>
  <si>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</si>
  <si>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</si>
  <si>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</si>
  <si>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</si>
  <si>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</si>
  <si>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</si>
  <si>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</si>
  <si>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</si>
  <si>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</si>
  <si>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</si>
  <si>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</si>
  <si>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</si>
  <si>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</si>
  <si>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</si>
  <si>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</si>
  <si>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</si>
  <si>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</si>
  <si>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</si>
  <si>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</si>
  <si>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</si>
  <si>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</si>
  <si>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</si>
  <si>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</si>
  <si>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</si>
  <si>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</si>
  <si>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</si>
  <si>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</si>
  <si>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</si>
  <si>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</si>
  <si>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</si>
  <si>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</si>
  <si>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</si>
  <si>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</si>
  <si>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</si>
  <si>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</si>
  <si>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</si>
  <si>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</si>
  <si>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</si>
  <si>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</si>
  <si>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</si>
  <si>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</si>
  <si>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</si>
  <si>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</si>
  <si>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</si>
  <si>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</si>
  <si>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</si>
  <si>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</si>
  <si>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</si>
  <si>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</si>
  <si>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</si>
  <si>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</si>
  <si>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</si>
  <si>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</si>
  <si>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</si>
  <si>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</si>
  <si>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</si>
  <si>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</si>
  <si>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</si>
  <si>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</si>
  <si>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</si>
  <si>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</si>
  <si>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</si>
  <si>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</si>
  <si>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</si>
  <si>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</si>
  <si>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</si>
  <si>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</si>
  <si>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</si>
  <si>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</si>
  <si>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</si>
  <si>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</si>
  <si>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</si>
  <si>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</si>
  <si>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</si>
  <si>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</si>
  <si>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</si>
  <si>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</si>
  <si>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</si>
  <si>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</si>
  <si>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</si>
  <si>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</si>
  <si>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</si>
  <si>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</si>
  <si>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</si>
  <si>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</si>
  <si>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</si>
  <si>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</si>
  <si>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</si>
  <si>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</si>
  <si>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</si>
  <si>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</si>
  <si>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</si>
  <si>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</si>
  <si>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</si>
  <si>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</si>
  <si>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</si>
  <si>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</si>
  <si>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</si>
  <si>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</si>
  <si>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</si>
  <si>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</si>
  <si>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</si>
  <si>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</si>
  <si>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</si>
  <si>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</si>
  <si>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</si>
  <si>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</si>
  <si>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</si>
  <si>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</si>
  <si>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</si>
  <si>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</si>
  <si>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</si>
  <si>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</si>
  <si>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</si>
  <si>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</si>
  <si>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</si>
  <si>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</si>
  <si>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</si>
  <si>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</si>
  <si>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</si>
  <si>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</si>
  <si>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</si>
  <si>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</si>
  <si>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</si>
  <si>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</si>
  <si>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</si>
  <si>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</si>
  <si>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</si>
  <si>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</si>
  <si>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</si>
  <si>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</si>
  <si>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</si>
  <si>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</si>
  <si>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</si>
  <si>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</si>
  <si>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</si>
  <si>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</si>
  <si>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</si>
  <si>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</si>
  <si>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</si>
  <si>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</si>
  <si>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</si>
  <si>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</si>
  <si>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</si>
  <si>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</si>
  <si>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</si>
  <si>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</si>
  <si>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</si>
  <si>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</si>
  <si>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</si>
  <si>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</si>
  <si>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</si>
  <si>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</si>
  <si>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</si>
  <si>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</si>
  <si>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</si>
  <si>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</si>
  <si>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</si>
  <si>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</si>
  <si>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</si>
  <si>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</si>
  <si>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</si>
  <si>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</si>
  <si>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</si>
  <si>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</si>
  <si>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</si>
  <si>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</si>
  <si>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</si>
  <si>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</si>
  <si>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</si>
  <si>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</si>
  <si>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</si>
  <si>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</si>
  <si>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</si>
  <si>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</si>
  <si>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</si>
  <si>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</si>
  <si>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</si>
  <si>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</si>
  <si>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</si>
  <si>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</si>
  <si>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</si>
  <si>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</si>
  <si>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</si>
  <si>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</si>
  <si>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</si>
  <si>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</si>
  <si>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</si>
  <si>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</si>
  <si>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</si>
  <si>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</si>
  <si>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</si>
  <si>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</si>
  <si>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</si>
  <si>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</si>
  <si>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</si>
  <si>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</si>
  <si>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</si>
  <si>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</si>
  <si>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</si>
  <si>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</si>
  <si>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</si>
  <si>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</si>
  <si>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</si>
  <si>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</si>
  <si>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</si>
  <si>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</si>
  <si>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</si>
  <si>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</si>
  <si>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</si>
  <si>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</si>
  <si>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</si>
  <si>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</si>
  <si>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</si>
  <si>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</si>
  <si>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</si>
  <si>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</si>
  <si>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</si>
  <si>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</si>
  <si>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</si>
  <si>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</si>
  <si>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</si>
  <si>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</si>
  <si>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</si>
  <si>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</si>
  <si>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</si>
  <si>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</si>
  <si>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</si>
  <si>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</si>
  <si>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</si>
  <si>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</si>
  <si>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</si>
  <si>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</si>
  <si>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</si>
  <si>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</si>
  <si>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</si>
  <si>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</si>
  <si>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</si>
  <si>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</si>
  <si>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</si>
  <si>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</si>
  <si>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</si>
  <si>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</si>
  <si>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</si>
  <si>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</si>
  <si>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</si>
  <si>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</si>
  <si>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</si>
  <si>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</si>
  <si>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</si>
  <si>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</si>
  <si>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</si>
  <si>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</si>
  <si>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</si>
  <si>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</si>
  <si>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</si>
  <si>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</si>
  <si>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</si>
  <si>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</si>
  <si>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</si>
  <si>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</si>
  <si>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</si>
  <si>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</si>
  <si>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</si>
  <si>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</si>
  <si>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</si>
  <si>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</si>
  <si>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</si>
  <si>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</si>
  <si>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</si>
  <si>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</si>
  <si>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</si>
  <si>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</si>
  <si>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</si>
  <si>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</si>
  <si>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</si>
  <si>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</si>
  <si>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</si>
  <si>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</si>
  <si>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</si>
  <si>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</si>
  <si>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</si>
  <si>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</si>
  <si>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</si>
  <si>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</si>
  <si>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</si>
  <si>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</si>
  <si>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</si>
  <si>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</si>
  <si>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</si>
  <si>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</si>
  <si>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</si>
  <si>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</si>
  <si>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</si>
  <si>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</si>
  <si>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</si>
  <si>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</si>
  <si>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</si>
  <si>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</si>
  <si>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</si>
  <si>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</si>
  <si>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</si>
  <si>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</si>
  <si>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</si>
  <si>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</si>
  <si>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</si>
  <si>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</si>
  <si>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</si>
  <si>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</si>
  <si>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</si>
  <si>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</si>
  <si>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</si>
  <si>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</si>
  <si>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</si>
  <si>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</si>
  <si>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</si>
  <si>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</si>
  <si>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</si>
  <si>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</si>
  <si>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</si>
  <si>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</si>
  <si>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</si>
  <si>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</si>
  <si>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</si>
  <si>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</si>
  <si>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</si>
  <si>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</si>
  <si>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</si>
  <si>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</si>
  <si>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</si>
  <si>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</si>
  <si>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</si>
  <si>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</si>
  <si>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</si>
  <si>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</si>
  <si>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</si>
  <si>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</si>
  <si>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</si>
  <si>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</si>
  <si>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</si>
  <si>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</si>
  <si>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</si>
  <si>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</si>
  <si>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</si>
  <si>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</si>
  <si>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</si>
  <si>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</si>
  <si>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</si>
  <si>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</si>
  <si>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</si>
  <si>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</si>
  <si>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</si>
  <si>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</si>
  <si>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</si>
  <si>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</si>
  <si>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</si>
  <si>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</si>
  <si>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</si>
  <si>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</si>
  <si>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</si>
  <si>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</si>
  <si>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</si>
  <si>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</si>
  <si>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</si>
  <si>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</si>
  <si>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</si>
  <si>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</si>
  <si>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</si>
  <si>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</si>
  <si>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</si>
  <si>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</si>
  <si>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</si>
  <si>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</si>
  <si>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</si>
  <si>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</si>
  <si>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</si>
  <si>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</si>
  <si>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</si>
  <si>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</si>
  <si>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</si>
  <si>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</si>
  <si>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</si>
  <si>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</si>
  <si>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</si>
  <si>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</si>
  <si>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</si>
  <si>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</si>
  <si>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</si>
  <si>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</si>
  <si>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</si>
  <si>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</si>
  <si>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</si>
  <si>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</si>
  <si>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</si>
  <si>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</si>
  <si>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</si>
  <si>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</si>
  <si>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</si>
  <si>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</si>
  <si>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</si>
  <si>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</si>
  <si>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</si>
  <si>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</si>
  <si>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</si>
  <si>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</si>
  <si>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</si>
  <si>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</si>
  <si>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</si>
  <si>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</si>
  <si>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</si>
  <si>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</si>
  <si>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</si>
  <si>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</si>
  <si>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</si>
  <si>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</si>
  <si>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</si>
  <si>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</si>
  <si>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</si>
  <si>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</si>
  <si>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</si>
  <si>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</si>
  <si>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</si>
  <si>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</si>
  <si>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</si>
  <si>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</si>
  <si>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</si>
  <si>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</si>
  <si>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</si>
  <si>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</si>
  <si>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</si>
  <si>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</si>
  <si>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</si>
  <si>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</si>
  <si>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</si>
  <si>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</si>
  <si>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</si>
  <si>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</si>
  <si>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</si>
  <si>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</si>
  <si>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</si>
  <si>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</si>
  <si>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</si>
  <si>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</si>
  <si>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</si>
  <si>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</si>
  <si>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</si>
  <si>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</si>
  <si>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</si>
  <si>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</si>
  <si>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</si>
  <si>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</si>
  <si>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</si>
  <si>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</si>
  <si>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</si>
  <si>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</si>
  <si>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</si>
  <si>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</si>
  <si>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</si>
  <si>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</si>
  <si>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</si>
  <si>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</si>
  <si>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</si>
  <si>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</si>
  <si>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</si>
  <si>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</si>
  <si>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</si>
  <si>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</si>
  <si>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</si>
  <si>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</si>
  <si>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</si>
  <si>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</si>
  <si>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</si>
  <si>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</si>
  <si>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</si>
  <si>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</si>
  <si>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</si>
  <si>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</si>
  <si>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</si>
  <si>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</si>
  <si>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</si>
  <si>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</si>
  <si>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</si>
  <si>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</si>
  <si>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</si>
  <si>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</si>
  <si>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</si>
  <si>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</si>
  <si>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</si>
  <si>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</si>
  <si>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</si>
  <si>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</si>
  <si>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</si>
  <si>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</si>
  <si>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</si>
  <si>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</si>
  <si>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</si>
  <si>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</si>
  <si>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</si>
  <si>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</si>
  <si>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</si>
  <si>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</si>
  <si>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</si>
  <si>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</si>
  <si>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</si>
  <si>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</si>
  <si>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</si>
  <si>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</si>
  <si>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</si>
  <si>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</si>
  <si>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</si>
  <si>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</si>
  <si>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</si>
  <si>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</si>
  <si>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</si>
  <si>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</si>
  <si>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</si>
  <si>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</si>
  <si>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</si>
  <si>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</si>
  <si>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</si>
  <si>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</si>
  <si>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</si>
  <si>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</si>
  <si>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</si>
  <si>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</si>
  <si>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</si>
  <si>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</si>
  <si>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</si>
  <si>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</si>
  <si>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</si>
  <si>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</si>
  <si>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</si>
  <si>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</si>
  <si>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</si>
  <si>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</si>
  <si>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</si>
  <si>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</si>
  <si>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</si>
  <si>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</si>
  <si>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</si>
  <si>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</si>
  <si>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</si>
  <si>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</si>
  <si>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</si>
  <si>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</si>
  <si>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</si>
  <si>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</si>
  <si>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</si>
  <si>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</si>
  <si>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</si>
  <si>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</si>
  <si>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</si>
  <si>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</si>
  <si>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</si>
  <si>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</si>
  <si>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</si>
  <si>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</si>
  <si>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</si>
  <si>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</si>
  <si>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</si>
  <si>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</si>
  <si>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</si>
  <si>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</si>
  <si>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</si>
  <si>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</si>
  <si>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</si>
  <si>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</si>
  <si>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</si>
  <si>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</si>
  <si>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</si>
  <si>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</si>
  <si>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</si>
  <si>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</si>
  <si>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</si>
  <si>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</si>
  <si>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</si>
  <si>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</si>
  <si>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</si>
  <si>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</si>
  <si>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</si>
  <si>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</si>
  <si>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</si>
  <si>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</si>
  <si>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</si>
  <si>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</si>
  <si>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</si>
  <si>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</si>
  <si>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</si>
  <si>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</si>
  <si>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</si>
  <si>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</si>
  <si>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</si>
  <si>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</si>
  <si>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</si>
  <si>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</si>
  <si>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</si>
  <si>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</si>
  <si>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</si>
  <si>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</si>
  <si>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</si>
  <si>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</si>
  <si>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</si>
  <si>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</si>
  <si>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</si>
  <si>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</si>
  <si>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</si>
  <si>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</si>
  <si>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</si>
  <si>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</si>
  <si>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</si>
  <si>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</si>
  <si>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</si>
  <si>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</si>
  <si>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</si>
  <si>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</si>
  <si>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</si>
  <si>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</si>
  <si>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</si>
  <si>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</si>
  <si>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</si>
  <si>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</si>
  <si>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</si>
  <si>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</si>
  <si>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</si>
  <si>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</si>
  <si>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</si>
  <si>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</si>
  <si>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</si>
  <si>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</si>
  <si>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</si>
  <si>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</si>
  <si>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</si>
  <si>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</si>
  <si>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</si>
  <si>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</si>
  <si>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</si>
  <si>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</si>
  <si>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</si>
  <si>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</si>
  <si>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</si>
  <si>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</si>
  <si>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</si>
  <si>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</si>
  <si>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</si>
  <si>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</si>
  <si>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</si>
  <si>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</si>
  <si>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</si>
  <si>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</si>
  <si>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</si>
  <si>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</si>
  <si>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</si>
  <si>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</si>
  <si>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</si>
  <si>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</si>
  <si>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</si>
  <si>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</si>
  <si>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</si>
  <si>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</si>
  <si>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</si>
  <si>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</si>
  <si>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</si>
  <si>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</si>
  <si>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</si>
  <si>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</si>
  <si>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</si>
  <si>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</si>
  <si>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</si>
  <si>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</si>
  <si>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</si>
  <si>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</si>
  <si>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</si>
  <si>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</si>
  <si>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</si>
  <si>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</si>
  <si>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</si>
  <si>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</si>
  <si>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</si>
  <si>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</si>
  <si>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</si>
  <si>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</si>
  <si>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</si>
  <si>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</si>
  <si>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</si>
  <si>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</si>
  <si>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</si>
  <si>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</si>
  <si>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</si>
  <si>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</si>
  <si>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</si>
  <si>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</si>
  <si>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</si>
  <si>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</si>
  <si>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</si>
  <si>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</si>
  <si>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</si>
  <si>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</si>
  <si>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</si>
  <si>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</si>
  <si>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</si>
  <si>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</si>
  <si>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</si>
  <si>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</si>
  <si>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</si>
  <si>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</si>
  <si>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</si>
  <si>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</si>
  <si>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</si>
  <si>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</si>
  <si>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</si>
  <si>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</si>
  <si>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</si>
  <si>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</si>
  <si>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</si>
  <si>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</si>
  <si>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</si>
  <si>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</si>
  <si>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</si>
  <si>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</si>
  <si>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</si>
  <si>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</si>
  <si>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</si>
  <si>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</si>
  <si>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</si>
  <si>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</si>
  <si>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</si>
  <si>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</si>
  <si>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</si>
  <si>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</si>
  <si>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</si>
  <si>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</si>
  <si>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</si>
  <si>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</si>
  <si>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</si>
  <si>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</si>
  <si>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</si>
  <si>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</si>
  <si>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</si>
  <si>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</si>
  <si>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</si>
  <si>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</si>
  <si>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</si>
  <si>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</si>
  <si>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</si>
  <si>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</si>
  <si>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</si>
  <si>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</si>
  <si>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</si>
  <si>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</si>
  <si>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</si>
  <si>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</si>
  <si>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</si>
  <si>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</si>
  <si>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</si>
  <si>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</si>
  <si>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</si>
  <si>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</si>
  <si>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</si>
  <si>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</si>
  <si>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</si>
  <si>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</si>
  <si>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</si>
  <si>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</si>
  <si>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</si>
  <si>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</si>
  <si>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</si>
  <si>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</si>
  <si>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</si>
  <si>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</si>
  <si>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</si>
  <si>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</si>
  <si>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</si>
  <si>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</si>
  <si>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</si>
  <si>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</si>
  <si>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</si>
  <si>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</si>
  <si>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</si>
  <si>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</si>
  <si>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</si>
  <si>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</si>
  <si>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</si>
  <si>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</si>
  <si>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</si>
  <si>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</si>
  <si>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</si>
  <si>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</si>
  <si>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</si>
  <si>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</si>
  <si>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</si>
  <si>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</si>
  <si>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</si>
  <si>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</si>
  <si>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</si>
  <si>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</si>
  <si>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</si>
  <si>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</si>
  <si>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</si>
  <si>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</si>
  <si>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</si>
  <si>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</si>
  <si>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</si>
  <si>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</si>
  <si>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</si>
  <si>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</si>
  <si>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</si>
  <si>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</si>
  <si>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</si>
  <si>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</si>
  <si>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</si>
  <si>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</si>
  <si>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</si>
  <si>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</si>
  <si>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</si>
  <si>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</si>
  <si>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</si>
  <si>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</si>
  <si>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</si>
  <si>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</si>
  <si>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</si>
  <si>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</si>
  <si>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</si>
  <si>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</si>
  <si>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</si>
  <si>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</si>
  <si>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</si>
  <si>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</si>
  <si>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</si>
  <si>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</si>
  <si>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</si>
  <si>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</si>
  <si>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</si>
  <si>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</si>
  <si>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</si>
  <si>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</si>
  <si>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</si>
  <si>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</si>
  <si>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</si>
  <si>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</si>
  <si>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</si>
  <si>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</si>
  <si>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</si>
  <si>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</si>
  <si>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</si>
  <si>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</si>
  <si>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</si>
  <si>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</si>
  <si>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</si>
  <si>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</si>
  <si>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</si>
  <si>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</si>
  <si>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</si>
  <si>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</si>
  <si>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</si>
  <si>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</si>
  <si>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</si>
  <si>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</si>
  <si>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</si>
  <si>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</si>
  <si>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</si>
  <si>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</si>
  <si>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</si>
  <si>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</si>
  <si>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</si>
  <si>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</si>
  <si>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</si>
  <si>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</si>
  <si>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</si>
  <si>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</si>
  <si>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</si>
  <si>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</si>
  <si>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</si>
  <si>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</si>
  <si>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</si>
  <si>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</si>
  <si>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</si>
  <si>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</si>
  <si>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</si>
  <si>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</si>
  <si>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</si>
  <si>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</si>
  <si>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</si>
  <si>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</si>
  <si>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</si>
  <si>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</si>
  <si>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</si>
  <si>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</si>
  <si>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</si>
  <si>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</si>
  <si>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</si>
  <si>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</si>
  <si>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</si>
  <si>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</si>
  <si>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</si>
  <si>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</si>
  <si>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</si>
  <si>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</si>
  <si>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</si>
  <si>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</si>
  <si>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</si>
  <si>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</si>
  <si>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</si>
  <si>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</si>
  <si>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</si>
  <si>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</si>
  <si>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</si>
  <si>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</si>
  <si>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</si>
  <si>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</si>
  <si>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</si>
  <si>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</si>
  <si>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</si>
  <si>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</si>
  <si>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</si>
  <si>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</si>
  <si>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</si>
  <si>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</si>
  <si>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</si>
  <si>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</si>
  <si>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</si>
  <si>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</si>
  <si>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</si>
  <si>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</si>
  <si>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</si>
  <si>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</si>
  <si>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</si>
  <si>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</si>
  <si>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</si>
  <si>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</si>
  <si>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</si>
  <si>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</si>
  <si>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</si>
  <si>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</si>
  <si>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</si>
  <si>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</si>
  <si>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</si>
  <si>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</si>
  <si>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</si>
  <si>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</si>
  <si>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</si>
  <si>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</si>
  <si>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</si>
  <si>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</si>
  <si>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</si>
  <si>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</si>
  <si>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</si>
  <si>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</si>
  <si>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</si>
  <si>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</si>
  <si>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</si>
  <si>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</si>
  <si>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</si>
  <si>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</si>
  <si>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</si>
  <si>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</si>
  <si>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</si>
  <si>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</si>
  <si>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</si>
  <si>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</si>
  <si>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</si>
  <si>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</si>
  <si>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</si>
  <si>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</si>
  <si>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</si>
  <si>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</si>
  <si>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</si>
  <si>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</si>
  <si>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</si>
  <si>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</si>
  <si>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</si>
  <si>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</si>
  <si>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</si>
  <si>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</si>
  <si>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</si>
  <si>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</si>
  <si>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</si>
  <si>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</si>
  <si>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</si>
  <si>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</si>
  <si>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</si>
  <si>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</si>
  <si>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</si>
  <si>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</si>
  <si>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</si>
  <si>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</si>
  <si>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</si>
  <si>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</si>
  <si>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</si>
  <si>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</si>
  <si>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</si>
  <si>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</si>
  <si>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</si>
  <si>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</si>
  <si>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</si>
  <si>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</si>
  <si>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</si>
  <si>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</si>
  <si>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</si>
  <si>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</si>
  <si>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</si>
  <si>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</si>
  <si>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</si>
  <si>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</si>
  <si>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</si>
  <si>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</si>
  <si>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</si>
  <si>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</si>
  <si>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</si>
  <si>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</si>
  <si>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</si>
  <si>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</si>
  <si>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</si>
  <si>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</si>
  <si>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</si>
  <si>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</si>
  <si>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</si>
  <si>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</si>
  <si>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</si>
  <si>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</si>
  <si>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</si>
  <si>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</si>
  <si>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</si>
  <si>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</si>
  <si>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</si>
  <si>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</si>
  <si>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</si>
  <si>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</si>
  <si>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</si>
  <si>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</si>
  <si>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</si>
  <si>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</si>
  <si>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</si>
  <si>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</si>
  <si>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</si>
  <si>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</si>
  <si>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</si>
  <si>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</si>
  <si>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</si>
  <si>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</si>
  <si>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</si>
  <si>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</si>
  <si>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</si>
  <si>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</si>
  <si>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</si>
  <si>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</si>
  <si>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</si>
  <si>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</si>
  <si>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</si>
  <si>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</si>
  <si>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</si>
  <si>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</si>
  <si>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</si>
  <si>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</si>
  <si>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</si>
  <si>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</si>
  <si>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</si>
  <si>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</si>
  <si>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</si>
  <si>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</si>
  <si>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</si>
  <si>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</si>
  <si>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</si>
  <si>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</si>
  <si>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</si>
  <si>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</si>
  <si>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</si>
  <si>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</si>
  <si>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</si>
  <si>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</si>
  <si>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</si>
  <si>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</si>
  <si>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</si>
  <si>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</si>
  <si>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</si>
  <si>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</si>
  <si>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</si>
  <si>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</si>
  <si>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</si>
  <si>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</si>
  <si>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</si>
  <si>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</si>
  <si>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</si>
  <si>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</si>
  <si>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</si>
  <si>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</si>
  <si>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</si>
  <si>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</si>
  <si>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</si>
  <si>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</si>
  <si>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</si>
  <si>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</si>
  <si>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</si>
  <si>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</si>
  <si>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</si>
  <si>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</si>
  <si>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</si>
  <si>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</si>
  <si>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</si>
  <si>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</si>
  <si>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</si>
  <si>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</si>
  <si>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</si>
  <si>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</si>
  <si>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</si>
  <si>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</si>
  <si>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</si>
  <si>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</si>
  <si>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</si>
  <si>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</si>
  <si>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</si>
  <si>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</si>
  <si>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</si>
  <si>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</si>
  <si>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</si>
  <si>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</si>
  <si>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</si>
  <si>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</si>
  <si>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</si>
  <si>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</si>
  <si>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</si>
  <si>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</si>
  <si>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</si>
  <si>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</si>
  <si>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</si>
  <si>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</si>
  <si>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</si>
  <si>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</si>
  <si>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</si>
  <si>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</si>
  <si>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</si>
  <si>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</si>
  <si>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</si>
  <si>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</si>
  <si>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</si>
  <si>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</si>
  <si>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</si>
  <si>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</si>
  <si>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</si>
  <si>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</si>
  <si>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</si>
  <si>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</si>
  <si>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</si>
  <si>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</si>
  <si>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</si>
  <si>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</si>
  <si>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</si>
  <si>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</si>
  <si>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</si>
  <si>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</si>
  <si>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</si>
  <si>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</si>
  <si>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</si>
  <si>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</si>
  <si>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</si>
  <si>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</si>
  <si>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</si>
  <si>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</si>
  <si>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</si>
  <si>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</si>
  <si>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</si>
  <si>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</si>
  <si>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</si>
  <si>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</si>
  <si>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</si>
  <si>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</si>
  <si>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</si>
  <si>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</si>
  <si>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</si>
  <si>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</si>
  <si>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</si>
  <si>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</si>
  <si>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</si>
  <si>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</si>
  <si>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</si>
  <si>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</si>
  <si>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</si>
  <si>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</si>
  <si>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</si>
  <si>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</si>
  <si>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</si>
  <si>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</si>
  <si>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</si>
  <si>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</si>
  <si>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</si>
  <si>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</si>
  <si>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</si>
  <si>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</si>
  <si>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</si>
  <si>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</si>
  <si>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</si>
  <si>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</si>
  <si>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</si>
  <si>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</si>
  <si>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</si>
  <si>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</si>
  <si>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</si>
  <si>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</si>
  <si>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</si>
  <si>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</si>
  <si>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</si>
  <si>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</si>
  <si>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</si>
  <si>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</si>
  <si>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</si>
  <si>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</si>
  <si>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</si>
  <si>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</si>
  <si>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</si>
  <si>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</si>
  <si>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</si>
  <si>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</si>
  <si>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</si>
  <si>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</si>
  <si>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</si>
  <si>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</si>
  <si>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</si>
  <si>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</si>
  <si>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</si>
  <si>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</si>
  <si>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</si>
  <si>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</si>
  <si>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</si>
  <si>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</si>
  <si>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</si>
  <si>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</si>
  <si>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</si>
  <si>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</si>
  <si>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</si>
  <si>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</si>
  <si>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</si>
  <si>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</si>
  <si>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</si>
  <si>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</si>
  <si>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</si>
  <si>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</si>
  <si>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</si>
  <si>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</si>
  <si>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</si>
  <si>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</si>
  <si>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</si>
  <si>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</si>
  <si>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</si>
  <si>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</si>
  <si>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</si>
  <si>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</si>
  <si>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</si>
  <si>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</si>
  <si>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</si>
  <si>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</si>
  <si>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</si>
  <si>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</si>
  <si>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</si>
  <si>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</si>
  <si>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</si>
  <si>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</si>
  <si>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</si>
  <si>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</si>
  <si>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</si>
  <si>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</si>
  <si>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</si>
  <si>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</si>
  <si>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</si>
  <si>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</si>
  <si>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</si>
  <si>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</si>
  <si>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</si>
  <si>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</si>
  <si>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</si>
  <si>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</si>
  <si>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</si>
  <si>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</si>
  <si>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</si>
  <si>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</si>
  <si>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</si>
  <si>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</si>
  <si>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</si>
  <si>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</si>
  <si>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</si>
  <si>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</si>
  <si>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</si>
  <si>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</si>
  <si>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</si>
  <si>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</si>
  <si>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</si>
  <si>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</si>
  <si>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</si>
  <si>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</si>
  <si>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</si>
  <si>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</si>
  <si>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</si>
  <si>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</si>
  <si>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</si>
  <si>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</si>
  <si>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</si>
  <si>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</si>
  <si>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</si>
  <si>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</si>
  <si>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</si>
  <si>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</si>
  <si>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</si>
  <si>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</si>
  <si>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</si>
  <si>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</si>
  <si>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</si>
  <si>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</si>
  <si>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</si>
  <si>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</si>
  <si>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</si>
  <si>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</si>
  <si>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</si>
  <si>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</si>
  <si>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</si>
  <si>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</si>
  <si>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</si>
  <si>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</si>
  <si>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</si>
  <si>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</si>
  <si>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</si>
  <si>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</si>
  <si>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</si>
  <si>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</si>
  <si>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</si>
  <si>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</si>
  <si>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</si>
  <si>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</si>
  <si>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</si>
  <si>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</si>
  <si>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</si>
  <si>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</si>
  <si>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</si>
  <si>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</si>
  <si>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</si>
  <si>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</si>
  <si>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</si>
  <si>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</si>
  <si>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</si>
  <si>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</si>
  <si>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</si>
  <si>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</si>
  <si>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</si>
  <si>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</si>
  <si>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</si>
  <si>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</si>
  <si>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</si>
  <si>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</si>
  <si>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</si>
  <si>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</si>
  <si>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</si>
  <si>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</si>
  <si>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</si>
  <si>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</si>
  <si>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</si>
  <si>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</si>
  <si>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</si>
  <si>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</si>
  <si>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</si>
  <si>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</si>
  <si>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</si>
  <si>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</si>
  <si>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</si>
  <si>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</si>
  <si>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</si>
  <si>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</si>
  <si>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</si>
  <si>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</si>
  <si>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</si>
  <si>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</si>
  <si>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</si>
  <si>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</si>
  <si>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</si>
  <si>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</si>
  <si>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</si>
  <si>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</si>
  <si>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</si>
  <si>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</si>
  <si>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</si>
  <si>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</si>
  <si>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</si>
  <si>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</si>
  <si>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</si>
  <si>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</si>
  <si>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</si>
  <si>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</si>
  <si>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</si>
  <si>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</si>
  <si>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</si>
  <si>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</si>
  <si>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</si>
  <si>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</si>
  <si>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</si>
  <si>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</si>
  <si>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</si>
  <si>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</si>
  <si>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</si>
  <si>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</si>
  <si>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</si>
  <si>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</si>
  <si>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</si>
  <si>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</si>
  <si>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</si>
  <si>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</si>
  <si>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</si>
  <si>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</si>
  <si>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</si>
  <si>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</si>
  <si>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</si>
  <si>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</si>
  <si>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</si>
  <si>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</si>
  <si>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</si>
  <si>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</si>
  <si>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</si>
  <si>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</si>
  <si>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</si>
  <si>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</si>
  <si>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</si>
  <si>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</si>
  <si>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</si>
  <si>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</si>
  <si>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</si>
  <si>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</si>
  <si>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</si>
  <si>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</si>
  <si>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</si>
  <si>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</si>
  <si>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</si>
  <si>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</si>
  <si>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</si>
  <si>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</si>
  <si>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</si>
  <si>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</si>
  <si>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</si>
  <si>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</si>
  <si>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</si>
  <si>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</si>
  <si>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</si>
  <si>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</si>
  <si>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</si>
  <si>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</si>
  <si>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</si>
  <si>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</si>
  <si>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</si>
  <si>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</si>
  <si>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</si>
  <si>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</si>
  <si>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</si>
  <si>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</si>
  <si>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</si>
  <si>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</si>
  <si>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</si>
  <si>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</si>
  <si>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</si>
  <si>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</si>
  <si>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</si>
  <si>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</si>
  <si>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</si>
  <si>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</si>
  <si>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</si>
  <si>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</si>
  <si>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</si>
  <si>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</si>
  <si>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</si>
  <si>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</si>
  <si>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</si>
  <si>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</si>
  <si>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</si>
  <si>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</si>
  <si>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</si>
  <si>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</si>
  <si>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</si>
  <si>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</si>
  <si>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</si>
  <si>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</si>
  <si>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</si>
  <si>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</si>
  <si>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</si>
  <si>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</si>
  <si>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</si>
  <si>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</si>
  <si>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</si>
  <si>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</si>
  <si>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</si>
  <si>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</si>
  <si>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</si>
  <si>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</si>
  <si>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</si>
  <si>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</si>
  <si>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</si>
  <si>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</si>
  <si>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</si>
  <si>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</si>
  <si>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</si>
  <si>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</si>
  <si>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</si>
  <si>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</si>
  <si>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</si>
  <si>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</si>
  <si>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</si>
  <si>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</si>
  <si>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</si>
  <si>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</si>
  <si>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</si>
  <si>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</si>
  <si>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</si>
  <si>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</si>
  <si>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</si>
  <si>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</si>
  <si>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</si>
  <si>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</si>
  <si>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</si>
  <si>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</si>
  <si>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</si>
  <si>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</si>
  <si>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</si>
  <si>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</si>
  <si>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</si>
  <si>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</si>
  <si>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</si>
  <si>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</si>
  <si>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</si>
  <si>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</si>
  <si>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</si>
  <si>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</si>
  <si>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</si>
  <si>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</si>
  <si>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</si>
  <si>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</si>
  <si>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</si>
  <si>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</si>
  <si>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</si>
  <si>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</si>
  <si>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</si>
  <si>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</si>
  <si>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</si>
  <si>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</si>
  <si>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</si>
  <si>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</si>
  <si>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</si>
  <si>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</si>
  <si>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</si>
  <si>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</si>
  <si>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</si>
  <si>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</si>
  <si>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</si>
  <si>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</si>
  <si>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</si>
  <si>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</si>
  <si>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</si>
  <si>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</si>
  <si>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</si>
  <si>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</si>
  <si>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</si>
  <si>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</si>
  <si>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</si>
  <si>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</si>
  <si>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</si>
  <si>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</si>
  <si>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</si>
  <si>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</si>
  <si>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</si>
  <si>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</si>
  <si>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</si>
  <si>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</si>
  <si>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</si>
  <si>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</si>
  <si>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</si>
  <si>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</si>
  <si>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</si>
  <si>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</si>
  <si>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</si>
  <si>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</si>
  <si>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</si>
  <si>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</si>
  <si>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</si>
  <si>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</si>
  <si>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</si>
  <si>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</si>
  <si>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</si>
  <si>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</si>
  <si>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</si>
  <si>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</si>
  <si>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</si>
  <si>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</si>
  <si>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</si>
  <si>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</si>
  <si>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</si>
  <si>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</si>
  <si>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</si>
  <si>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</si>
  <si>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</si>
  <si>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</si>
  <si>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</si>
  <si>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</si>
  <si>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</si>
  <si>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</si>
  <si>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</si>
  <si>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</si>
  <si>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</si>
  <si>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</si>
  <si>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</si>
  <si>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</si>
  <si>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</si>
  <si>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</si>
  <si>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</si>
  <si>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</si>
  <si>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</si>
  <si>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</si>
  <si>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</si>
  <si>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</si>
  <si>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</si>
  <si>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</si>
  <si>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</si>
  <si>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</si>
  <si>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</si>
  <si>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</si>
  <si>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</si>
  <si>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</si>
  <si>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</si>
  <si>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</si>
  <si>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</si>
  <si>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</si>
  <si>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</si>
  <si>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</si>
  <si>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</si>
  <si>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</si>
  <si>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</si>
  <si>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</si>
  <si>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</si>
  <si>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</si>
  <si>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</si>
  <si>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</si>
  <si>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</si>
  <si>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</si>
  <si>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</si>
  <si>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</si>
  <si>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</si>
  <si>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</si>
  <si>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</si>
  <si>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</si>
  <si>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</si>
  <si>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</si>
  <si>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</si>
  <si>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</si>
  <si>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</si>
  <si>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</si>
  <si>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</si>
  <si>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</si>
  <si>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</si>
  <si>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</si>
  <si>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</si>
  <si>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</si>
  <si>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</si>
  <si>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</si>
  <si>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</si>
  <si>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</si>
  <si>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</si>
  <si>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</si>
  <si>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</si>
  <si>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</si>
  <si>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</si>
  <si>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</si>
  <si>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</si>
  <si>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</si>
  <si>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</si>
  <si>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</si>
  <si>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</si>
  <si>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</si>
  <si>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</si>
  <si>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</si>
  <si>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</si>
  <si>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</si>
  <si>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</si>
  <si>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</si>
  <si>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</si>
  <si>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</si>
  <si>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</si>
  <si>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</si>
  <si>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</si>
  <si>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</si>
  <si>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</si>
  <si>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</si>
  <si>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</si>
  <si>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</si>
  <si>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</si>
  <si>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</si>
  <si>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</si>
  <si>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</si>
  <si>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</si>
  <si>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</si>
  <si>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</si>
  <si>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</si>
  <si>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</si>
  <si>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</si>
  <si>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</si>
  <si>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</si>
  <si>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</si>
  <si>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</si>
  <si>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</si>
  <si>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</si>
  <si>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</si>
  <si>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</si>
  <si>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</si>
  <si>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</si>
  <si>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</si>
  <si>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</si>
  <si>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</si>
  <si>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</si>
  <si>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</si>
  <si>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</si>
  <si>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</si>
  <si>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</si>
  <si>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</si>
  <si>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</si>
  <si>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</si>
  <si>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</si>
  <si>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</si>
  <si>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</si>
  <si>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</si>
  <si>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</si>
  <si>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</si>
  <si>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</si>
  <si>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</si>
  <si>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</si>
  <si>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</si>
  <si>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</si>
  <si>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</si>
  <si>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</si>
  <si>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</si>
  <si>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</si>
  <si>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</si>
  <si>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</si>
  <si>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</si>
  <si>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</si>
  <si>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</si>
  <si>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</si>
  <si>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</si>
  <si>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</si>
  <si>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</si>
  <si>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</si>
  <si>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</si>
  <si>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</si>
  <si>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</si>
  <si>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</si>
  <si>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</si>
  <si>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</si>
  <si>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</si>
  <si>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</si>
  <si>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</si>
  <si>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</si>
  <si>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</si>
  <si>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</si>
  <si>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</si>
  <si>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</si>
  <si>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</si>
  <si>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</si>
  <si>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</si>
  <si>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</si>
  <si>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</si>
  <si>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</si>
  <si>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</si>
  <si>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</si>
  <si>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</si>
  <si>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</si>
  <si>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</si>
  <si>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</si>
  <si>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</si>
  <si>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</si>
  <si>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</si>
  <si>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</si>
  <si>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</si>
  <si>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</si>
  <si>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</si>
  <si>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</si>
  <si>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</si>
  <si>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</si>
  <si>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</si>
  <si>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</si>
  <si>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</si>
  <si>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</si>
  <si>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</si>
  <si>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</si>
  <si>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</si>
  <si>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</si>
  <si>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</si>
  <si>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</si>
  <si>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</si>
  <si>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</si>
  <si>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</si>
  <si>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</si>
  <si>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</si>
  <si>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</si>
  <si>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</si>
  <si>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</si>
  <si>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</si>
  <si>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</si>
  <si>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</si>
  <si>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</si>
  <si>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</si>
  <si>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</si>
  <si>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</si>
  <si>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</si>
  <si>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</si>
  <si>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</si>
  <si>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</si>
  <si>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</si>
  <si>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</si>
  <si>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</si>
  <si>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</si>
  <si>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</si>
  <si>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</si>
  <si>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</si>
  <si>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</si>
  <si>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</si>
  <si>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</si>
  <si>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</si>
  <si>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</si>
  <si>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</si>
  <si>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</si>
  <si>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</si>
  <si>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</si>
  <si>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</si>
  <si>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</si>
  <si>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</si>
  <si>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</si>
  <si>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</si>
  <si>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</si>
  <si>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</si>
  <si>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</si>
  <si>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</si>
  <si>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</si>
  <si>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</si>
  <si>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</si>
  <si>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</si>
  <si>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</si>
  <si>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</si>
  <si>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</si>
  <si>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</si>
  <si>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</si>
  <si>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</si>
  <si>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</si>
  <si>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</si>
  <si>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</si>
  <si>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</si>
  <si>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</si>
  <si>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</si>
  <si>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</si>
  <si>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</si>
  <si>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</si>
  <si>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</si>
  <si>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</si>
  <si>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</si>
  <si>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</si>
  <si>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</si>
  <si>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</si>
  <si>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</si>
  <si>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</si>
  <si>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</si>
  <si>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</si>
  <si>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</si>
  <si>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</si>
  <si>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</si>
  <si>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</si>
  <si>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</si>
  <si>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</si>
  <si>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</si>
  <si>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</si>
  <si>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</si>
  <si>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</si>
  <si>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</si>
  <si>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</si>
  <si>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</si>
  <si>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</si>
  <si>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</si>
  <si>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</si>
  <si>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</si>
  <si>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</si>
  <si>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</si>
  <si>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</si>
  <si>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</si>
  <si>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</si>
  <si>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</si>
  <si>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</si>
  <si>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</si>
  <si>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</si>
  <si>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</si>
  <si>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</si>
  <si>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</si>
  <si>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</si>
  <si>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</si>
  <si>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</si>
  <si>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</si>
  <si>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</si>
  <si>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</si>
  <si>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</si>
  <si>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</si>
  <si>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</si>
  <si>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</si>
  <si>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</si>
  <si>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</si>
  <si>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</si>
  <si>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</si>
  <si>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</si>
  <si>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</si>
  <si>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</si>
  <si>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</si>
  <si>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</si>
  <si>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</si>
  <si>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</si>
  <si>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</si>
  <si>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</si>
  <si>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</si>
  <si>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</si>
  <si>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</si>
  <si>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</si>
  <si>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</si>
  <si>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</si>
  <si>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</si>
  <si>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</si>
  <si>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</si>
  <si>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</si>
  <si>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</si>
  <si>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</si>
  <si>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</si>
  <si>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</si>
  <si>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</si>
  <si>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</si>
  <si>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</si>
  <si>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</si>
  <si>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</si>
  <si>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</si>
  <si>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</si>
  <si>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</si>
  <si>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</si>
  <si>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</si>
  <si>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</si>
  <si>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</si>
  <si>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</si>
  <si>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</si>
  <si>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</si>
  <si>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</si>
  <si>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</si>
  <si>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</si>
  <si>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</si>
  <si>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</si>
  <si>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</si>
  <si>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</si>
  <si>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</si>
  <si>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</si>
  <si>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</si>
  <si>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</si>
  <si>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</si>
  <si>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</si>
  <si>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</si>
  <si>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</si>
  <si>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</si>
  <si>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</si>
  <si>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</si>
  <si>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</si>
  <si>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</si>
  <si>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</si>
  <si>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</si>
  <si>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</si>
  <si>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</si>
  <si>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</si>
  <si>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</si>
  <si>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</si>
  <si>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</si>
  <si>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</si>
  <si>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</si>
  <si>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</si>
  <si>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</si>
  <si>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</si>
  <si>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</si>
  <si>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</si>
  <si>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</si>
  <si>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</si>
  <si>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</si>
  <si>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</si>
  <si>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</si>
  <si>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</si>
  <si>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</si>
  <si>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</si>
  <si>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</si>
  <si>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</si>
  <si>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</si>
  <si>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</si>
  <si>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</si>
  <si>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</si>
  <si>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</si>
  <si>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</si>
  <si>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</si>
  <si>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</si>
  <si>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</si>
  <si>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</si>
  <si>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</si>
  <si>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</si>
  <si>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</si>
  <si>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</si>
  <si>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</si>
  <si>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</si>
  <si>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</si>
  <si>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</si>
  <si>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</si>
  <si>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</si>
  <si>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</si>
  <si>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</si>
  <si>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</si>
  <si>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</si>
  <si>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</si>
  <si>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</si>
  <si>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</si>
  <si>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</si>
  <si>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</si>
  <si>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</si>
  <si>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</si>
  <si>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</si>
  <si>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</si>
  <si>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</si>
  <si>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</si>
  <si>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</si>
  <si>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</si>
  <si>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</si>
  <si>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</si>
  <si>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</si>
  <si>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</si>
  <si>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</si>
  <si>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</si>
  <si>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</si>
  <si>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</si>
  <si>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</si>
  <si>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</si>
  <si>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</si>
  <si>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</si>
  <si>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</si>
  <si>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</si>
  <si>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</si>
  <si>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</si>
  <si>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</si>
  <si>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</si>
  <si>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</si>
  <si>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</si>
  <si>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</si>
  <si>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</si>
  <si>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</si>
  <si>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</si>
  <si>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</si>
  <si>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</si>
  <si>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</si>
  <si>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</si>
  <si>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</si>
  <si>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</si>
  <si>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</si>
  <si>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</si>
  <si>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</si>
  <si>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</si>
  <si>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</si>
  <si>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</si>
  <si>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</si>
  <si>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</si>
  <si>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</si>
  <si>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</si>
  <si>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</si>
  <si>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</si>
  <si>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</si>
  <si>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</si>
  <si>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</si>
  <si>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</si>
  <si>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</si>
  <si>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</si>
  <si>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</si>
  <si>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</si>
  <si>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</si>
  <si>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</si>
  <si>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</si>
  <si>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</si>
  <si>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</si>
  <si>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</si>
  <si>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</si>
  <si>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</si>
  <si>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</si>
  <si>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</si>
  <si>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</si>
  <si>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</si>
  <si>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</si>
  <si>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</si>
  <si>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</si>
  <si>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</si>
  <si>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</si>
  <si>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</si>
  <si>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</si>
  <si>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</si>
  <si>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</si>
  <si>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</si>
  <si>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</si>
  <si>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</si>
  <si>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</si>
  <si>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</si>
  <si>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</si>
  <si>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</si>
  <si>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</si>
  <si>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</si>
  <si>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</si>
  <si>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</si>
  <si>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</si>
  <si>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</si>
  <si>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</si>
  <si>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</si>
  <si>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</si>
  <si>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</si>
  <si>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</si>
  <si>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</si>
  <si>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</si>
  <si>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</si>
  <si>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</si>
  <si>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</si>
  <si>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</si>
  <si>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</si>
  <si>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</si>
  <si>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</si>
  <si>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</si>
  <si>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</si>
  <si>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</si>
  <si>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</si>
  <si>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</si>
  <si>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</si>
  <si>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</si>
  <si>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</si>
  <si>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</si>
  <si>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</si>
  <si>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</si>
  <si>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</si>
  <si>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</si>
  <si>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</si>
  <si>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</si>
  <si>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</si>
  <si>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</si>
  <si>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</si>
  <si>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</si>
  <si>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</si>
  <si>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</si>
  <si>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</si>
  <si>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</si>
  <si>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</si>
  <si>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</si>
  <si>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</si>
  <si>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</si>
  <si>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</si>
  <si>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</si>
  <si>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</si>
  <si>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</si>
  <si>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</si>
  <si>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</si>
  <si>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</si>
  <si>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</si>
  <si>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</si>
  <si>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</si>
  <si>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</si>
  <si>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</si>
  <si>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</si>
  <si>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</si>
  <si>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</si>
  <si>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</si>
  <si>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</si>
  <si>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</si>
  <si>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</si>
  <si>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</si>
  <si>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</si>
  <si>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</si>
  <si>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</si>
  <si>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</si>
  <si>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</si>
  <si>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</si>
  <si>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</si>
  <si>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</si>
  <si>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</si>
  <si>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</si>
  <si>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</si>
  <si>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</si>
  <si>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</si>
  <si>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</si>
  <si>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</si>
  <si>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</si>
  <si>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</si>
  <si>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</si>
  <si>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</si>
  <si>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</si>
  <si>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</si>
  <si>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</si>
  <si>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</si>
  <si>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</si>
  <si>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</si>
  <si>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</si>
  <si>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</si>
  <si>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</si>
  <si>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</si>
  <si>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</si>
  <si>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</si>
  <si>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</si>
  <si>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</si>
  <si>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</si>
  <si>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</si>
  <si>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</si>
  <si>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</si>
  <si>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</si>
  <si>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</si>
  <si>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</si>
  <si>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</si>
  <si>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</si>
  <si>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</si>
  <si>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</si>
  <si>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</si>
  <si>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</si>
  <si>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</si>
  <si>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</si>
  <si>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</si>
  <si>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</si>
  <si>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</si>
  <si>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</si>
  <si>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</si>
  <si>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</si>
  <si>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</si>
  <si>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</si>
  <si>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</si>
  <si>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</si>
  <si>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</si>
  <si>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</si>
  <si>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</si>
  <si>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</si>
  <si>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</si>
  <si>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</si>
  <si>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</si>
  <si>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</si>
  <si>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</si>
  <si>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</si>
  <si>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</si>
  <si>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</si>
  <si>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</si>
  <si>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</si>
  <si>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</si>
  <si>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</si>
  <si>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</si>
  <si>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</si>
  <si>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</si>
  <si>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</si>
  <si>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</si>
  <si>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</si>
  <si>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</si>
  <si>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</si>
  <si>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</si>
  <si>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</si>
  <si>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</si>
  <si>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</si>
  <si>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</si>
  <si>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</si>
  <si>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</si>
  <si>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</si>
  <si>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</si>
  <si>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</si>
  <si>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</si>
  <si>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</si>
  <si>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</si>
  <si>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</si>
  <si>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</si>
  <si>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</si>
  <si>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</si>
  <si>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</si>
  <si>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</si>
  <si>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</si>
  <si>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</si>
  <si>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</si>
  <si>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</si>
  <si>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</si>
  <si>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</si>
  <si>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</si>
  <si>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</si>
  <si>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</si>
  <si>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</si>
  <si>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</si>
  <si>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</si>
  <si>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</si>
  <si>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</si>
  <si>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</si>
  <si>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</si>
  <si>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</si>
  <si>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</si>
  <si>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</si>
  <si>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</si>
  <si>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</si>
  <si>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</si>
  <si>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</si>
  <si>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</si>
  <si>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</si>
  <si>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</si>
  <si>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</si>
  <si>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</si>
  <si>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</si>
  <si>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</si>
  <si>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</si>
  <si>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</si>
  <si>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</si>
  <si>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</si>
  <si>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</si>
  <si>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</si>
  <si>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</si>
  <si>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</si>
  <si>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</si>
  <si>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</si>
  <si>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</si>
  <si>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</si>
  <si>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</si>
  <si>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</si>
  <si>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</si>
  <si>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</si>
  <si>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</si>
  <si>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</si>
  <si>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</si>
  <si>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</si>
  <si>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</si>
  <si>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</si>
  <si>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</si>
  <si>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</si>
  <si>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</si>
  <si>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</si>
  <si>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</si>
  <si>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</si>
  <si>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</si>
  <si>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</si>
  <si>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</si>
  <si>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</si>
  <si>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</si>
  <si>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</si>
  <si>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</si>
  <si>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</si>
  <si>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</si>
  <si>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</si>
  <si>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</si>
  <si>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</si>
  <si>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</si>
  <si>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</si>
  <si>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</si>
  <si>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</si>
  <si>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</si>
  <si>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</si>
  <si>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</si>
  <si>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</si>
  <si>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</si>
  <si>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</si>
  <si>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</si>
  <si>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</si>
  <si>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</si>
  <si>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</si>
  <si>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</si>
  <si>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</si>
  <si>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</si>
  <si>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</si>
  <si>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</si>
  <si>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</si>
  <si>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</si>
  <si>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</si>
  <si>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</si>
  <si>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</si>
  <si>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</si>
  <si>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</si>
  <si>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</si>
  <si>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</si>
  <si>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</si>
  <si>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</si>
  <si>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</si>
  <si>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</si>
  <si>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</si>
  <si>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</si>
  <si>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</si>
  <si>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</si>
  <si>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</si>
  <si>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</si>
  <si>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</si>
  <si>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</si>
  <si>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</si>
  <si>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</si>
  <si>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</si>
  <si>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</si>
  <si>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</si>
  <si>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</si>
  <si>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</si>
  <si>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</si>
  <si>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</si>
  <si>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</si>
  <si>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</si>
  <si>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</si>
  <si>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</si>
  <si>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</si>
  <si>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</si>
  <si>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</si>
  <si>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</si>
  <si>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</si>
  <si>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</si>
  <si>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</si>
  <si>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</si>
  <si>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</si>
  <si>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</si>
  <si>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</si>
  <si>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</si>
  <si>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</si>
  <si>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</si>
  <si>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</si>
  <si>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</si>
  <si>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</si>
  <si>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</si>
  <si>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</si>
  <si>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</si>
  <si>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</si>
  <si>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</si>
  <si>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</si>
  <si>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</si>
  <si>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</si>
  <si>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</si>
  <si>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</si>
  <si>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</si>
  <si>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</si>
  <si>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</si>
  <si>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</si>
  <si>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</si>
  <si>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</si>
  <si>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</si>
  <si>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</si>
  <si>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</si>
  <si>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</si>
  <si>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</si>
  <si>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</si>
  <si>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</si>
  <si>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</si>
  <si>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</si>
  <si>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</si>
  <si>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</si>
  <si>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</si>
  <si>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</si>
  <si>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</si>
  <si>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</si>
  <si>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</si>
  <si>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</si>
  <si>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</si>
  <si>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</si>
  <si>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</si>
  <si>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</si>
  <si>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</si>
  <si>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</si>
  <si>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</si>
  <si>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</si>
  <si>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</si>
  <si>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</si>
  <si>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</si>
  <si>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</si>
  <si>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</si>
  <si>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</si>
  <si>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</si>
  <si>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</si>
  <si>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</si>
  <si>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</si>
  <si>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</si>
  <si>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</si>
  <si>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</si>
  <si>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</si>
  <si>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</si>
  <si>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</si>
  <si>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</si>
  <si>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</si>
  <si>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</si>
  <si>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</si>
  <si>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</si>
  <si>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</si>
  <si>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</si>
  <si>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</si>
  <si>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</si>
  <si>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</si>
  <si>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</si>
  <si>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</si>
  <si>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</si>
  <si>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</si>
  <si>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</si>
  <si>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</si>
  <si>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</si>
  <si>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</si>
  <si>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</si>
  <si>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</si>
  <si>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</si>
  <si>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</si>
  <si>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</si>
  <si>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</si>
  <si>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</si>
  <si>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</si>
  <si>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</si>
  <si>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</si>
  <si>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</si>
  <si>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</si>
  <si>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</si>
  <si>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</si>
  <si>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</si>
  <si>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</si>
  <si>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</si>
  <si>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</si>
  <si>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</si>
  <si>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</si>
  <si>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</si>
  <si>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</si>
  <si>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</si>
  <si>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</si>
  <si>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</si>
  <si>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</si>
  <si>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</si>
  <si>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</si>
  <si>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</si>
  <si>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</si>
  <si>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</si>
  <si>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</si>
  <si>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</si>
  <si>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</si>
  <si>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</si>
  <si>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</si>
  <si>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</si>
  <si>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</si>
  <si>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</si>
  <si>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</si>
  <si>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</si>
  <si>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</si>
  <si>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</si>
  <si>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</si>
  <si>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</si>
  <si>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</si>
  <si>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</si>
  <si>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</si>
  <si>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</si>
  <si>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</si>
  <si>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</si>
  <si>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</si>
  <si>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</si>
  <si>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</si>
  <si>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</si>
  <si>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</si>
  <si>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</si>
  <si>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</si>
  <si>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</si>
  <si>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</si>
  <si>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</si>
  <si>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</si>
  <si>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</si>
  <si>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</si>
  <si>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</si>
  <si>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</si>
  <si>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</si>
  <si>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</si>
  <si>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</si>
  <si>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</si>
  <si>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</si>
  <si>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</si>
  <si>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</si>
  <si>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</si>
  <si>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</si>
  <si>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</si>
  <si>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</si>
  <si>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</si>
  <si>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</si>
  <si>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</si>
  <si>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</si>
  <si>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</si>
  <si>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</si>
  <si>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</si>
  <si>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</si>
  <si>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</si>
  <si>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</si>
  <si>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</si>
  <si>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</si>
  <si>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</si>
  <si>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</si>
  <si>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</si>
  <si>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</si>
  <si>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</si>
  <si>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</si>
  <si>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</si>
  <si>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</si>
  <si>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</si>
  <si>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</si>
  <si>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</si>
  <si>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</si>
  <si>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</si>
  <si>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</si>
  <si>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</si>
  <si>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</si>
  <si>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</si>
  <si>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</si>
  <si>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</si>
  <si>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</si>
  <si>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</si>
  <si>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</si>
  <si>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</si>
  <si>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</si>
  <si>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</si>
  <si>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</si>
  <si>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</si>
  <si>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</si>
  <si>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</si>
  <si>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</si>
  <si>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</si>
  <si>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</si>
  <si>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</si>
  <si>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</si>
  <si>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</si>
  <si>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</si>
  <si>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</si>
  <si>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</si>
  <si>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</si>
  <si>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</si>
  <si>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</si>
  <si>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</si>
  <si>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</si>
  <si>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</si>
  <si>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</si>
  <si>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</si>
  <si>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</si>
  <si>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</si>
  <si>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</si>
  <si>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</si>
  <si>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</si>
  <si>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</si>
  <si>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</si>
  <si>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</si>
  <si>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</si>
  <si>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</si>
  <si>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</si>
  <si>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</si>
  <si>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</si>
  <si>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</si>
  <si>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</si>
  <si>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</si>
  <si>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</si>
  <si>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</si>
  <si>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</si>
  <si>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</si>
  <si>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</si>
  <si>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</si>
  <si>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</si>
  <si>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</si>
  <si>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</si>
  <si>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</si>
  <si>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</si>
  <si>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</si>
  <si>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</si>
  <si>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</si>
  <si>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</si>
  <si>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</si>
  <si>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</si>
  <si>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</si>
  <si>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</si>
  <si>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</si>
  <si>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</si>
  <si>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</si>
  <si>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</si>
  <si>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</si>
  <si>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</si>
  <si>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</si>
  <si>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</si>
  <si>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</si>
  <si>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</si>
  <si>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</si>
  <si>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</si>
  <si>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</si>
  <si>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</si>
  <si>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</si>
  <si>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</si>
  <si>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</si>
  <si>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</si>
  <si>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</si>
  <si>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</si>
  <si>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</si>
  <si>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</si>
  <si>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</si>
  <si>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</si>
  <si>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</si>
  <si>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</si>
  <si>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</si>
  <si>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</si>
  <si>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</si>
  <si>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</si>
  <si>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</si>
  <si>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</si>
  <si>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</si>
  <si>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</si>
  <si>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</si>
  <si>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</si>
  <si>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</si>
  <si>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</si>
  <si>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</si>
  <si>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</si>
  <si>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</si>
  <si>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</si>
  <si>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</si>
  <si>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</si>
  <si>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</si>
  <si>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</si>
  <si>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</si>
  <si>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</si>
  <si>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</si>
  <si>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</si>
  <si>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</si>
  <si>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</si>
  <si>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</si>
  <si>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</si>
  <si>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</si>
  <si>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</si>
  <si>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</si>
  <si>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</si>
  <si>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</si>
  <si>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</si>
  <si>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</si>
  <si>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</si>
  <si>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</si>
  <si>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</si>
  <si>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</si>
  <si>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</si>
  <si>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</si>
  <si>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</si>
  <si>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</si>
  <si>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</si>
  <si>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</si>
  <si>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</si>
  <si>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</si>
  <si>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</si>
  <si>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</si>
  <si>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</si>
  <si>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</si>
  <si>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</si>
  <si>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</si>
  <si>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</si>
  <si>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</si>
  <si>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</si>
  <si>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</si>
  <si>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</si>
  <si>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</si>
  <si>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</si>
  <si>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</si>
  <si>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</si>
  <si>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</si>
  <si>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</si>
  <si>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</si>
  <si>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</si>
  <si>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</si>
  <si>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</si>
  <si>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</si>
  <si>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</si>
  <si>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</si>
  <si>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</si>
  <si>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</si>
  <si>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</si>
  <si>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</si>
  <si>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</si>
  <si>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</si>
  <si>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</si>
  <si>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</si>
  <si>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</si>
  <si>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</si>
  <si>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</si>
  <si>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</si>
  <si>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</si>
  <si>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</si>
  <si>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</si>
  <si>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</si>
  <si>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</si>
  <si>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</si>
  <si>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</si>
  <si>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</si>
  <si>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</si>
  <si>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</si>
  <si>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</si>
  <si>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</si>
  <si>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</si>
  <si>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</si>
  <si>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</si>
  <si>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</si>
  <si>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</si>
  <si>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</si>
  <si>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</si>
  <si>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</si>
  <si>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</si>
  <si>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</si>
  <si>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</si>
  <si>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</si>
  <si>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</si>
  <si>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</si>
  <si>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</si>
  <si>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</si>
  <si>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</si>
  <si>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</si>
  <si>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</si>
  <si>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</si>
  <si>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</si>
  <si>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</si>
  <si>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</si>
  <si>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</si>
  <si>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</si>
  <si>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</si>
  <si>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</si>
  <si>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</si>
  <si>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</si>
  <si>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</si>
  <si>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</si>
  <si>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</si>
  <si>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</si>
  <si>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</si>
  <si>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</si>
  <si>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</si>
  <si>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</si>
  <si>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</si>
  <si>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</si>
  <si>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</si>
  <si>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</si>
  <si>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</si>
  <si>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</si>
  <si>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</si>
  <si>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</si>
  <si>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</si>
  <si>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</si>
  <si>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</si>
  <si>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</si>
  <si>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</si>
  <si>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</si>
  <si>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</si>
  <si>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</si>
  <si>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</si>
  <si>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</si>
  <si>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</si>
  <si>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</si>
  <si>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</si>
  <si>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</si>
  <si>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</si>
  <si>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</si>
  <si>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</si>
  <si>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</si>
  <si>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</si>
  <si>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</si>
  <si>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</si>
  <si>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</si>
  <si>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</si>
  <si>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</si>
  <si>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</si>
  <si>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</si>
  <si>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</si>
  <si>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</si>
  <si>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</si>
  <si>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</si>
  <si>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</si>
  <si>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</si>
  <si>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</si>
  <si>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</si>
  <si>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</si>
  <si>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</si>
  <si>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</si>
  <si>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</si>
  <si>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</si>
  <si>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</si>
  <si>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</si>
  <si>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</si>
  <si>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</si>
  <si>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</si>
  <si>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</si>
  <si>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</si>
  <si>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</si>
  <si>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</si>
  <si>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</si>
  <si>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</si>
  <si>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</si>
  <si>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</si>
  <si>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</si>
  <si>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</si>
  <si>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</si>
  <si>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</si>
  <si>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</si>
  <si>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</si>
  <si>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</si>
  <si>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</si>
  <si>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</si>
  <si>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</si>
  <si>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</si>
  <si>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</si>
  <si>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</si>
  <si>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</si>
  <si>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</si>
  <si>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</si>
  <si>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</si>
  <si>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</si>
  <si>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</si>
  <si>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</si>
  <si>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</si>
  <si>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</si>
  <si>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</si>
  <si>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</si>
  <si>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</si>
  <si>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</si>
  <si>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</si>
  <si>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</si>
  <si>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</si>
  <si>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</si>
  <si>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</si>
  <si>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</si>
  <si>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</si>
  <si>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</si>
  <si>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</si>
  <si>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</si>
  <si>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</si>
  <si>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</si>
  <si>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</si>
  <si>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</si>
  <si>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</si>
  <si>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</si>
  <si>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</si>
  <si>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</si>
  <si>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</si>
  <si>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</si>
  <si>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</si>
  <si>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</si>
  <si>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</si>
  <si>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</si>
  <si>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</si>
  <si>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</si>
  <si>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</si>
  <si>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</si>
  <si>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</si>
  <si>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</si>
  <si>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</si>
  <si>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</si>
  <si>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</si>
  <si>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</si>
  <si>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</si>
  <si>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</si>
  <si>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</si>
  <si>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</si>
  <si>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</si>
  <si>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</si>
  <si>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</si>
  <si>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</si>
  <si>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</si>
  <si>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</si>
  <si>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</si>
  <si>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</si>
  <si>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</si>
  <si>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</si>
  <si>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</si>
  <si>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</si>
  <si>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</si>
  <si>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</si>
  <si>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</si>
  <si>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</si>
  <si>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</si>
  <si>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</si>
  <si>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</si>
  <si>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</si>
  <si>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</si>
  <si>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</si>
  <si>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</si>
  <si>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</si>
  <si>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</si>
  <si>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</si>
  <si>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</si>
  <si>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</si>
  <si>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</si>
  <si>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</si>
  <si>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</si>
  <si>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</si>
  <si>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</si>
  <si>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</si>
  <si>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</si>
  <si>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</si>
  <si>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</si>
  <si>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</si>
  <si>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</si>
  <si>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</si>
  <si>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</si>
  <si>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</si>
  <si>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</si>
  <si>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</si>
  <si>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</si>
  <si>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</si>
  <si>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</si>
  <si>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</si>
  <si>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</si>
  <si>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</si>
  <si>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</si>
  <si>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</si>
  <si>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</si>
  <si>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</si>
  <si>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</si>
  <si>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</si>
  <si>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</si>
  <si>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</si>
  <si>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</si>
  <si>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</si>
  <si>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</si>
  <si>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</si>
  <si>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</si>
  <si>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</si>
  <si>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</si>
  <si>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</si>
  <si>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</si>
  <si>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</si>
  <si>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</si>
  <si>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</si>
  <si>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</si>
  <si>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</si>
  <si>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</si>
  <si>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</si>
  <si>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</si>
  <si>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</si>
  <si>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</si>
  <si>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</si>
  <si>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</si>
  <si>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</si>
  <si>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</si>
  <si>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</si>
  <si>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</si>
  <si>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</si>
  <si>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</si>
  <si>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</si>
  <si>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</si>
  <si>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</si>
  <si>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</si>
  <si>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</si>
  <si>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</si>
  <si>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</si>
  <si>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</si>
  <si>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</si>
  <si>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</si>
  <si>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</si>
  <si>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</si>
  <si>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</si>
  <si>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</si>
  <si>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</si>
  <si>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</si>
  <si>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</si>
  <si>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</si>
  <si>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</si>
  <si>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</si>
  <si>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</si>
  <si>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</si>
  <si>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</si>
  <si>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</si>
  <si>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</si>
  <si>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</si>
  <si>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</si>
  <si>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</si>
  <si>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</si>
  <si>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</si>
  <si>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</si>
  <si>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</si>
  <si>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</si>
  <si>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</si>
  <si>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</si>
  <si>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</si>
  <si>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</si>
  <si>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</si>
  <si>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</si>
  <si>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</si>
  <si>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</si>
  <si>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</si>
  <si>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</si>
  <si>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</si>
  <si>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</si>
  <si>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</si>
  <si>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</si>
  <si>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</si>
  <si>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</si>
  <si>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</si>
  <si>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</si>
  <si>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</si>
  <si>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</si>
  <si>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</si>
  <si>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</si>
  <si>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</si>
  <si>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</si>
  <si>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</si>
  <si>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</si>
  <si>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</si>
  <si>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</si>
  <si>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</si>
  <si>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</si>
  <si>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</si>
  <si>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</si>
  <si>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</si>
  <si>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</si>
  <si>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</si>
  <si>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</si>
  <si>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</si>
  <si>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</si>
  <si>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</si>
  <si>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</si>
  <si>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</si>
  <si>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</si>
  <si>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</si>
  <si>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</si>
  <si>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</si>
  <si>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</si>
  <si>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</si>
  <si>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</si>
  <si>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</si>
  <si>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</si>
  <si>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</si>
  <si>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</si>
  <si>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</si>
  <si>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</si>
  <si>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</si>
  <si>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</si>
  <si>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</si>
  <si>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</si>
  <si>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</si>
  <si>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</si>
  <si>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</si>
  <si>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</si>
  <si>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</si>
  <si>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</si>
  <si>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</si>
  <si>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</si>
  <si>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</si>
  <si>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</si>
  <si>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</si>
  <si>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</si>
  <si>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</si>
  <si>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</si>
  <si>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</si>
  <si>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</si>
  <si>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</si>
  <si>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</si>
  <si>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</si>
  <si>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</si>
  <si>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</si>
  <si>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</si>
  <si>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</si>
  <si>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</si>
  <si>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</si>
  <si>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</si>
  <si>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</si>
  <si>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</si>
  <si>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</si>
  <si>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</si>
  <si>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</si>
  <si>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</si>
  <si>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</si>
  <si>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</si>
  <si>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</si>
  <si>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</si>
  <si>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</si>
  <si>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</si>
  <si>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</si>
  <si>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</si>
  <si>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</si>
  <si>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</si>
  <si>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</si>
  <si>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</si>
  <si>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</si>
  <si>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</si>
  <si>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</si>
  <si>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</si>
  <si>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</si>
  <si>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</si>
  <si>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</si>
  <si>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</si>
  <si>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</si>
  <si>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</si>
  <si>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</si>
  <si>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</si>
  <si>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</si>
  <si>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</si>
  <si>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</si>
  <si>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</si>
  <si>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</si>
  <si>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</si>
  <si>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</si>
  <si>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</si>
  <si>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</si>
  <si>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</si>
  <si>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</si>
  <si>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</si>
  <si>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</si>
  <si>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</si>
  <si>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</si>
  <si>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</si>
  <si>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</si>
  <si>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</si>
  <si>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</si>
  <si>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</si>
  <si>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</si>
  <si>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</si>
  <si>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</si>
  <si>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</si>
  <si>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</si>
  <si>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</si>
  <si>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</si>
  <si>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</si>
  <si>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</si>
  <si>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</si>
  <si>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</si>
  <si>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</si>
  <si>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</si>
  <si>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</si>
  <si>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</si>
  <si>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</si>
  <si>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</si>
  <si>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</si>
  <si>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</si>
  <si>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</si>
  <si>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</si>
  <si>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</si>
  <si>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</si>
  <si>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</si>
  <si>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</si>
  <si>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</si>
  <si>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</si>
  <si>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</si>
  <si>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</si>
  <si>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</si>
  <si>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</si>
  <si>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</si>
  <si>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</si>
  <si>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</si>
  <si>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</si>
  <si>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</si>
  <si>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</si>
  <si>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</si>
  <si>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</si>
  <si>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</si>
  <si>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</si>
  <si>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</si>
  <si>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</si>
  <si>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</si>
  <si>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</si>
  <si>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</si>
  <si>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</si>
  <si>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</si>
  <si>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</si>
  <si>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</si>
  <si>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</si>
  <si>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</si>
  <si>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</si>
  <si>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</si>
  <si>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</si>
  <si>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</si>
  <si>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</si>
  <si>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</si>
  <si>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</si>
  <si>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</si>
  <si>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</si>
  <si>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</si>
  <si>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</si>
  <si>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</si>
  <si>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</si>
  <si>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</si>
  <si>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</si>
  <si>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</si>
  <si>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</si>
  <si>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</si>
  <si>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</si>
  <si>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</si>
  <si>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</si>
  <si>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</si>
  <si>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</si>
  <si>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</si>
  <si>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</si>
  <si>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</si>
  <si>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</si>
  <si>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</si>
  <si>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</si>
  <si>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</si>
  <si>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</si>
  <si>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</si>
  <si>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</si>
  <si>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</si>
  <si>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</si>
  <si>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</si>
  <si>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</si>
  <si>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</si>
  <si>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</si>
  <si>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</si>
  <si>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</si>
  <si>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</si>
  <si>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</si>
  <si>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</si>
  <si>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</si>
  <si>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</si>
  <si>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</si>
  <si>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</si>
  <si>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</si>
  <si>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</si>
  <si>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</si>
  <si>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</si>
  <si>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</si>
  <si>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</si>
  <si>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</si>
  <si>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</si>
  <si>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</si>
  <si>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</si>
  <si>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</si>
  <si>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</si>
  <si>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</si>
  <si>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</si>
  <si>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</si>
  <si>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</si>
  <si>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</si>
  <si>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</si>
  <si>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</si>
  <si>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</si>
  <si>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</si>
  <si>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</si>
  <si>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</si>
  <si>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</si>
  <si>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</si>
  <si>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</si>
  <si>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</si>
  <si>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</si>
  <si>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</si>
  <si>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</si>
  <si>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</si>
  <si>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</si>
  <si>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</si>
  <si>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</si>
  <si>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</si>
  <si>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</si>
  <si>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</si>
  <si>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</si>
  <si>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</si>
  <si>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</si>
  <si>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</si>
  <si>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</si>
  <si>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</si>
  <si>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</si>
  <si>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</si>
  <si>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</si>
  <si>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</si>
  <si>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</si>
  <si>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</si>
  <si>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</si>
  <si>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</si>
  <si>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</si>
  <si>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</si>
  <si>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</si>
  <si>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</si>
  <si>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</si>
  <si>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</si>
  <si>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</si>
  <si>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</si>
  <si>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</si>
  <si>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</si>
  <si>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</si>
  <si>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</si>
  <si>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</si>
  <si>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</si>
  <si>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</si>
  <si>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</si>
  <si>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</si>
  <si>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</si>
  <si>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</si>
  <si>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</si>
  <si>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</si>
  <si>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</si>
  <si>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</si>
  <si>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</si>
  <si>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</si>
  <si>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</si>
  <si>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</si>
  <si>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</si>
  <si>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</si>
  <si>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</si>
  <si>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</si>
  <si>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</si>
  <si>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</si>
  <si>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</si>
  <si>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</si>
  <si>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</si>
  <si>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</si>
  <si>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</si>
  <si>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</si>
  <si>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</si>
  <si>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</si>
  <si>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</si>
  <si>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</si>
  <si>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</si>
  <si>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</si>
  <si>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</si>
  <si>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</si>
  <si>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</si>
  <si>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</si>
  <si>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</si>
  <si>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</si>
  <si>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</si>
  <si>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</si>
  <si>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</si>
  <si>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</si>
  <si>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</si>
  <si>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</si>
  <si>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</si>
  <si>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</si>
  <si>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</si>
  <si>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</si>
  <si>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</si>
  <si>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</si>
  <si>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</si>
  <si>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</si>
  <si>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</si>
  <si>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</si>
  <si>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</si>
  <si>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</si>
  <si>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</si>
  <si>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</si>
  <si>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</si>
  <si>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</si>
  <si>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</si>
  <si>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</si>
  <si>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</si>
  <si>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</si>
  <si>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</si>
  <si>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</si>
  <si>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</si>
  <si>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</si>
  <si>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</si>
  <si>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</si>
  <si>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</si>
  <si>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</si>
  <si>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</si>
  <si>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</si>
  <si>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</si>
  <si>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</si>
  <si>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</si>
  <si>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</si>
  <si>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</si>
  <si>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</si>
  <si>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</si>
  <si>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</si>
  <si>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</si>
  <si>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</si>
  <si>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</si>
  <si>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</si>
  <si>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</si>
  <si>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</si>
  <si>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</si>
  <si>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</si>
  <si>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</si>
  <si>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</si>
  <si>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</si>
  <si>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</si>
  <si>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</si>
  <si>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</si>
  <si>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</si>
  <si>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</si>
  <si>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</si>
  <si>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</si>
  <si>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</si>
  <si>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</si>
  <si>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</si>
  <si>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</si>
  <si>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</si>
  <si>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</si>
  <si>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</si>
  <si>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</si>
  <si>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</si>
  <si>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</si>
  <si>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</si>
  <si>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</si>
  <si>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</si>
  <si>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</si>
  <si>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</si>
  <si>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</si>
  <si>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</si>
  <si>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</si>
  <si>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</si>
  <si>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</si>
  <si>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</si>
  <si>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</si>
  <si>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</si>
  <si>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</si>
  <si>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</si>
  <si>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</si>
  <si>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</si>
  <si>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</si>
  <si>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</si>
  <si>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</si>
  <si>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</si>
  <si>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</si>
  <si>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</si>
  <si>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</si>
  <si>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</si>
  <si>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</si>
  <si>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</si>
  <si>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</si>
  <si>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</si>
  <si>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</si>
  <si>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</si>
  <si>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</si>
  <si>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</si>
  <si>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</si>
  <si>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</si>
  <si>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</si>
  <si>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</si>
  <si>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</si>
  <si>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</si>
  <si>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</si>
  <si>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</si>
  <si>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</si>
  <si>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</si>
  <si>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</si>
  <si>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</si>
  <si>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</si>
  <si>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</si>
  <si>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</si>
  <si>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</si>
  <si>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</si>
  <si>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</si>
  <si>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</si>
  <si>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</si>
  <si>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</si>
  <si>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</si>
  <si>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</si>
  <si>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</si>
  <si>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</si>
  <si>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</si>
  <si>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</si>
  <si>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</si>
  <si>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</si>
  <si>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</si>
  <si>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</si>
  <si>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</si>
  <si>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</si>
  <si>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</si>
  <si>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</si>
  <si>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</si>
  <si>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</si>
  <si>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</si>
  <si>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</si>
  <si>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</si>
  <si>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</si>
  <si>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</si>
  <si>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</si>
  <si>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</si>
  <si>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</si>
  <si>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</si>
  <si>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</si>
  <si>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</si>
  <si>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</si>
  <si>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</si>
  <si>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</si>
  <si>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</si>
  <si>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</si>
  <si>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</si>
  <si>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</si>
  <si>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</si>
  <si>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</si>
  <si>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</si>
  <si>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</si>
  <si>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</si>
  <si>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</si>
  <si>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</si>
  <si>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</si>
  <si>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</si>
  <si>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</si>
  <si>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</si>
  <si>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</si>
  <si>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</si>
  <si>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</si>
  <si>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</si>
  <si>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</si>
  <si>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</si>
  <si>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</si>
  <si>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</si>
  <si>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</si>
  <si>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</si>
  <si>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</si>
  <si>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</si>
  <si>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</si>
  <si>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</si>
  <si>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</si>
  <si>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</si>
  <si>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</si>
  <si>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</si>
  <si>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</si>
  <si>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</si>
  <si>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</si>
  <si>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</si>
  <si>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</si>
  <si>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</si>
  <si>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</si>
  <si>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</si>
  <si>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</si>
  <si>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</si>
  <si>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</si>
  <si>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</si>
  <si>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</si>
  <si>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</si>
  <si>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</si>
  <si>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</si>
  <si>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</si>
  <si>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</si>
  <si>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</si>
  <si>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</si>
  <si>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</si>
  <si>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</si>
  <si>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</si>
  <si>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</si>
  <si>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</si>
  <si>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</si>
  <si>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</si>
  <si>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</si>
  <si>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</si>
  <si>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</si>
  <si>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</si>
  <si>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</si>
  <si>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</si>
  <si>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</si>
  <si>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</si>
  <si>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</si>
  <si>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</si>
  <si>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</si>
  <si>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</si>
  <si>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</si>
  <si>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</si>
  <si>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</si>
  <si>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</si>
  <si>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</si>
  <si>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</si>
  <si>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</si>
  <si>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</si>
  <si>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</si>
  <si>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</si>
  <si>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</si>
  <si>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</si>
  <si>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</si>
  <si>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</si>
  <si>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</si>
  <si>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</si>
  <si>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</si>
  <si>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</si>
  <si>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</si>
  <si>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</si>
  <si>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</si>
  <si>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</si>
  <si>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</si>
  <si>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</si>
  <si>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</si>
  <si>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</si>
  <si>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</si>
  <si>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</si>
  <si>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</si>
  <si>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</si>
  <si>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</si>
  <si>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</si>
  <si>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</si>
  <si>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</si>
  <si>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</si>
  <si>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</si>
  <si>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</si>
  <si>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</si>
  <si>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</si>
  <si>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</si>
  <si>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</si>
  <si>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</si>
  <si>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</si>
  <si>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</si>
  <si>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</si>
  <si>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</si>
  <si>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</si>
  <si>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</si>
  <si>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</si>
  <si>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</si>
  <si>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</si>
  <si>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</si>
  <si>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</si>
  <si>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</si>
  <si>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</si>
  <si>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</si>
  <si>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</si>
  <si>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</si>
  <si>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</si>
  <si>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</si>
  <si>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</si>
  <si>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</si>
  <si>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</si>
  <si>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</si>
  <si>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</si>
  <si>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</si>
  <si>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</si>
  <si>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</si>
  <si>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</si>
  <si>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</si>
  <si>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</si>
  <si>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</si>
  <si>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</si>
  <si>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</si>
  <si>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</si>
  <si>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</si>
  <si>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</si>
  <si>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</si>
  <si>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</si>
  <si>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</si>
  <si>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</si>
  <si>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</si>
  <si>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</si>
  <si>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</si>
  <si>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</si>
  <si>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</si>
  <si>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</si>
  <si>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</si>
  <si>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</si>
  <si>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</si>
  <si>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</si>
  <si>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</si>
  <si>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</si>
  <si>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</si>
  <si>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</si>
  <si>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</si>
  <si>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</si>
  <si>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</si>
  <si>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</si>
  <si>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</si>
  <si>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</si>
  <si>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</si>
  <si>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</si>
  <si>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</si>
  <si>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</si>
  <si>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</si>
  <si>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</si>
  <si>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</si>
  <si>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</si>
  <si>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</si>
  <si>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</si>
  <si>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</si>
  <si>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</si>
  <si>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</si>
  <si>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</si>
  <si>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</si>
  <si>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</si>
  <si>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</si>
  <si>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</si>
  <si>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</si>
  <si>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</si>
  <si>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</si>
  <si>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</si>
  <si>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</si>
  <si>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</si>
  <si>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</si>
  <si>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</si>
  <si>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</si>
  <si>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</si>
  <si>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</si>
  <si>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</si>
  <si>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</si>
  <si>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</si>
  <si>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</si>
  <si>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</si>
  <si>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</si>
  <si>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</si>
  <si>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</si>
  <si>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</si>
  <si>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</si>
  <si>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</si>
  <si>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</si>
  <si>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</si>
  <si>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</si>
  <si>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</si>
  <si>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</si>
  <si>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</si>
  <si>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</si>
  <si>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</si>
  <si>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</si>
  <si>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</si>
  <si>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</si>
  <si>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</si>
  <si>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</si>
  <si>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</si>
  <si>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</si>
  <si>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</si>
  <si>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</si>
  <si>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</si>
  <si>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</si>
  <si>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</si>
  <si>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</si>
  <si>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</si>
  <si>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</si>
  <si>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</si>
  <si>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</si>
  <si>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</si>
  <si>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</si>
  <si>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</si>
  <si>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</si>
  <si>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</si>
  <si>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</si>
  <si>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</si>
  <si>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</si>
  <si>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</si>
  <si>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</si>
  <si>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</si>
  <si>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</si>
  <si>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</si>
  <si>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</si>
  <si>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</si>
  <si>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</si>
  <si>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</si>
  <si>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</si>
  <si>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</si>
  <si>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</si>
  <si>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</si>
  <si>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</si>
  <si>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</si>
  <si>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</si>
  <si>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</si>
  <si>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</si>
  <si>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</si>
  <si>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</si>
  <si>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</si>
  <si>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</si>
  <si>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</si>
  <si>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</si>
  <si>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</si>
  <si>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</si>
  <si>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</si>
  <si>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</si>
  <si>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</si>
  <si>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</si>
  <si>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</si>
  <si>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</si>
  <si>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</si>
  <si>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</si>
  <si>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</si>
  <si>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</si>
  <si>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</si>
  <si>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</si>
  <si>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</si>
  <si>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</si>
  <si>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</si>
  <si>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</si>
  <si>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</si>
  <si>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</si>
  <si>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</si>
  <si>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</si>
  <si>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</si>
  <si>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</si>
  <si>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</si>
  <si>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</si>
  <si>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</si>
  <si>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</si>
  <si>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</si>
  <si>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</si>
  <si>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</si>
  <si>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</si>
  <si>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</si>
  <si>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</si>
  <si>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</si>
  <si>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</si>
  <si>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</si>
  <si>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</si>
  <si>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</si>
  <si>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</si>
  <si>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</si>
  <si>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</si>
  <si>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</si>
  <si>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</si>
  <si>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</si>
  <si>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</si>
  <si>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</si>
  <si>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</si>
  <si>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</si>
  <si>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</si>
  <si>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</si>
  <si>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</si>
  <si>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</si>
  <si>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</si>
  <si>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</si>
  <si>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</si>
  <si>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</si>
  <si>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</si>
  <si>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</si>
  <si>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</si>
  <si>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</si>
  <si>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</si>
  <si>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</si>
  <si>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</si>
  <si>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</si>
  <si>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</si>
  <si>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</si>
  <si>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</si>
  <si>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</si>
  <si>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</si>
  <si>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</si>
  <si>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</si>
  <si>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</si>
  <si>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</si>
  <si>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</si>
  <si>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</si>
  <si>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</si>
  <si>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</si>
  <si>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</si>
  <si>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</si>
  <si>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</si>
  <si>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</si>
  <si>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</si>
  <si>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</si>
  <si>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</si>
  <si>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</si>
  <si>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</si>
  <si>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</si>
  <si>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</si>
  <si>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</si>
  <si>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</si>
  <si>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</si>
  <si>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</si>
  <si>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</si>
  <si>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</si>
  <si>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</si>
  <si>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</si>
  <si>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</si>
  <si>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</si>
  <si>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</si>
  <si>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</si>
  <si>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</si>
  <si>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</si>
  <si>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</si>
  <si>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</si>
  <si>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</si>
  <si>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</si>
  <si>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</si>
  <si>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</si>
  <si>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</si>
  <si>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</si>
  <si>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</si>
  <si>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</si>
  <si>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</si>
  <si>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</si>
  <si>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</si>
  <si>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</si>
  <si>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</si>
  <si>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</si>
  <si>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</si>
  <si>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</si>
  <si>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</si>
  <si>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</si>
  <si>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</si>
  <si>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</si>
  <si>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</si>
  <si>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</si>
  <si>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</si>
  <si>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</si>
  <si>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</si>
  <si>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</si>
  <si>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</si>
  <si>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</si>
  <si>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</si>
  <si>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</si>
  <si>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</si>
  <si>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</si>
  <si>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</si>
  <si>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</si>
  <si>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</si>
  <si>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</si>
  <si>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</si>
  <si>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</si>
  <si>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</si>
  <si>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</si>
  <si>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</si>
  <si>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</si>
  <si>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</si>
  <si>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</si>
  <si>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</si>
  <si>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</si>
  <si>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</si>
  <si>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</si>
  <si>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</si>
  <si>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</si>
  <si>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</si>
  <si>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</si>
  <si>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</si>
  <si>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</si>
  <si>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</si>
  <si>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</si>
  <si>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</si>
  <si>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</si>
  <si>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</si>
  <si>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</si>
  <si>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</si>
  <si>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</si>
  <si>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</si>
  <si>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</si>
  <si>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</si>
  <si>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</si>
  <si>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</si>
  <si>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</si>
  <si>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</si>
  <si>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</si>
  <si>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</si>
  <si>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</si>
  <si>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</si>
  <si>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</si>
  <si>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</si>
  <si>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</si>
  <si>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</si>
  <si>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</si>
  <si>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</si>
  <si>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</si>
  <si>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</si>
  <si>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</si>
  <si>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</si>
  <si>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</si>
  <si>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</si>
  <si>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</si>
  <si>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</si>
  <si>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</si>
  <si>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</si>
  <si>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</si>
  <si>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</si>
  <si>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</si>
  <si>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</si>
  <si>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</si>
  <si>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</si>
  <si>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</si>
  <si>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</si>
  <si>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</si>
  <si>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</si>
  <si>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</si>
  <si>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</si>
  <si>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</si>
  <si>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</si>
  <si>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</si>
  <si>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</si>
  <si>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</si>
  <si>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</si>
  <si>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</si>
  <si>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</si>
  <si>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</si>
  <si>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</si>
  <si>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</si>
  <si>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</si>
  <si>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</si>
  <si>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</si>
  <si>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</si>
  <si>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</si>
  <si>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</si>
  <si>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</si>
  <si>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</si>
  <si>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</si>
  <si>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</si>
  <si>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</si>
  <si>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</si>
  <si>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</si>
  <si>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</si>
  <si>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</si>
  <si>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</si>
  <si>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</si>
  <si>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</si>
  <si>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</si>
  <si>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</si>
  <si>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</si>
  <si>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</si>
  <si>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</si>
  <si>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</si>
  <si>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</si>
  <si>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</si>
  <si>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</si>
  <si>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</si>
  <si>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</si>
  <si>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</si>
  <si>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</si>
  <si>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</si>
  <si>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</si>
  <si>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</si>
  <si>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</si>
  <si>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</si>
  <si>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</si>
  <si>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</si>
  <si>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</si>
  <si>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</si>
  <si>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</si>
  <si>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</si>
  <si>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</si>
  <si>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</si>
  <si>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</si>
  <si>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</si>
  <si>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</si>
  <si>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</si>
  <si>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</si>
  <si>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</si>
  <si>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</si>
  <si>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</si>
  <si>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</si>
  <si>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</si>
  <si>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</si>
  <si>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</si>
  <si>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</si>
  <si>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</si>
  <si>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</si>
  <si>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</si>
  <si>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</si>
  <si>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</si>
  <si>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</si>
  <si>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</si>
  <si>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</si>
  <si>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</si>
  <si>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</si>
  <si>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</si>
  <si>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</si>
  <si>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</si>
  <si>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</si>
  <si>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</si>
  <si>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</si>
  <si>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</si>
  <si>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</si>
  <si>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</si>
  <si>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</si>
  <si>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</si>
  <si>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</si>
  <si>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</si>
  <si>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</si>
  <si>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</si>
  <si>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</si>
  <si>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</si>
  <si>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</si>
  <si>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</si>
  <si>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</si>
  <si>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</si>
  <si>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</si>
  <si>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</si>
  <si>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</si>
  <si>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</si>
  <si>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</si>
  <si>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</si>
  <si>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</si>
  <si>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</si>
  <si>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</si>
  <si>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</si>
  <si>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</si>
  <si>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</si>
  <si>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</si>
  <si>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</si>
  <si>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</si>
  <si>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</si>
  <si>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</si>
  <si>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</si>
  <si>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</si>
  <si>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</si>
  <si>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</si>
  <si>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</si>
  <si>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</si>
  <si>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</si>
  <si>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</si>
  <si>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</si>
  <si>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</si>
  <si>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</si>
  <si>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</si>
  <si>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</si>
  <si>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</si>
  <si>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</si>
  <si>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</si>
  <si>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</si>
  <si>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</si>
  <si>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</si>
  <si>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</si>
  <si>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</si>
  <si>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</si>
  <si>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</si>
  <si>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</si>
  <si>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</si>
  <si>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</si>
  <si>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</si>
  <si>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</si>
  <si>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</si>
  <si>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</si>
  <si>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</si>
  <si>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</si>
  <si>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</si>
  <si>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</si>
  <si>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</si>
  <si>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</si>
  <si>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</si>
  <si>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</si>
  <si>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</si>
  <si>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</si>
  <si>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</si>
  <si>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</si>
  <si>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</si>
  <si>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</si>
  <si>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</si>
  <si>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</si>
  <si>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</si>
  <si>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</si>
  <si>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</si>
  <si>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</si>
  <si>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</si>
  <si>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</si>
  <si>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</si>
  <si>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</si>
  <si>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</si>
  <si>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</si>
  <si>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</si>
  <si>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</si>
  <si>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</si>
  <si>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</si>
  <si>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</si>
  <si>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</si>
  <si>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</si>
  <si>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</si>
  <si>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</si>
  <si>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</si>
  <si>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</si>
  <si>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</si>
  <si>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</si>
  <si>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</si>
  <si>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</si>
  <si>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</si>
  <si>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</si>
  <si>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</si>
  <si>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</si>
  <si>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</si>
  <si>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</si>
  <si>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</si>
  <si>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</si>
  <si>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</si>
  <si>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</si>
  <si>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</si>
  <si>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</si>
  <si>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</si>
  <si>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</si>
  <si>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</si>
  <si>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</si>
  <si>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</si>
  <si>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</si>
  <si>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</si>
  <si>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</si>
  <si>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</si>
  <si>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</si>
  <si>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</si>
  <si>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</si>
  <si>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</si>
  <si>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</si>
  <si>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</si>
  <si>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</si>
  <si>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</si>
  <si>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</si>
  <si>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</si>
  <si>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</si>
  <si>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</si>
  <si>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</si>
  <si>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</si>
  <si>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</si>
  <si>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</si>
  <si>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</si>
  <si>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</si>
  <si>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</si>
  <si>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</si>
  <si>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</si>
  <si>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</si>
  <si>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</si>
  <si>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</si>
  <si>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</si>
  <si>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</si>
  <si>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</si>
  <si>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</si>
  <si>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</si>
  <si>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</si>
  <si>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</si>
  <si>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</si>
  <si>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</si>
  <si>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</si>
  <si>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</si>
  <si>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</si>
  <si>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</si>
  <si>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</si>
  <si>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</si>
  <si>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</si>
  <si>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</si>
  <si>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</si>
  <si>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</si>
  <si>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</si>
  <si>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</si>
  <si>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</si>
  <si>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</si>
  <si>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</si>
  <si>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</si>
  <si>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</si>
  <si>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</si>
  <si>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</si>
  <si>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</si>
  <si>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</si>
  <si>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</si>
  <si>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</si>
  <si>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</si>
  <si>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</si>
  <si>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</si>
  <si>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</si>
  <si>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</si>
  <si>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</si>
  <si>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</si>
  <si>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</si>
  <si>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</si>
  <si>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</si>
  <si>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</si>
  <si>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</si>
  <si>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</si>
  <si>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</si>
  <si>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</si>
  <si>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</si>
  <si>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</si>
  <si>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</si>
  <si>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</si>
  <si>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</si>
  <si>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</si>
  <si>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</si>
  <si>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</si>
  <si>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</si>
  <si>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</si>
  <si>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</si>
  <si>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</si>
  <si>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</si>
  <si>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</si>
  <si>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</si>
  <si>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</si>
  <si>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</si>
  <si>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</si>
  <si>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</si>
  <si>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</si>
  <si>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</si>
  <si>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</si>
  <si>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</si>
  <si>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</si>
  <si>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</si>
  <si>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</si>
  <si>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</si>
  <si>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</si>
  <si>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</si>
  <si>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</si>
  <si>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</si>
  <si>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</si>
  <si>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</si>
  <si>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</si>
  <si>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</si>
  <si>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</si>
  <si>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</si>
  <si>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</si>
  <si>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</si>
  <si>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</si>
  <si>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</si>
  <si>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</si>
  <si>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</si>
  <si>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</si>
  <si>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</si>
  <si>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</si>
  <si>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</si>
  <si>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</si>
  <si>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</si>
  <si>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</si>
  <si>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</si>
  <si>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</si>
  <si>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</si>
  <si>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</si>
  <si>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</si>
  <si>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</si>
  <si>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</si>
  <si>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</si>
  <si>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</si>
  <si>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</si>
  <si>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</si>
  <si>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</si>
  <si>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</si>
  <si>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</si>
  <si>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</si>
  <si>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</si>
  <si>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</si>
  <si>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</si>
  <si>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</si>
  <si>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</si>
  <si>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</si>
  <si>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</si>
  <si>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</si>
  <si>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</si>
  <si>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</si>
  <si>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</si>
  <si>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</si>
  <si>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</si>
  <si>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</si>
  <si>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</si>
  <si>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</si>
  <si>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</si>
  <si>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</si>
  <si>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</si>
  <si>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</si>
  <si>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</si>
  <si>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</si>
  <si>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</si>
  <si>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</si>
  <si>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</si>
  <si>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</si>
  <si>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</si>
  <si>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</si>
  <si>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</si>
  <si>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</si>
  <si>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</si>
  <si>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</si>
  <si>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</si>
  <si>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</si>
  <si>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</si>
  <si>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</si>
  <si>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</si>
  <si>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</si>
  <si>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</si>
  <si>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</si>
  <si>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</si>
  <si>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</si>
  <si>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</si>
  <si>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</si>
  <si>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</si>
  <si>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</si>
  <si>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</si>
  <si>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</si>
  <si>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</si>
  <si>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</si>
  <si>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</si>
  <si>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</si>
  <si>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</si>
  <si>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</si>
  <si>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</si>
  <si>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</si>
  <si>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</si>
  <si>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</si>
  <si>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</si>
  <si>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</si>
  <si>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</si>
  <si>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</si>
  <si>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</si>
  <si>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</si>
  <si>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</si>
  <si>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</si>
  <si>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</si>
  <si>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</si>
  <si>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</si>
  <si>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</si>
  <si>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</si>
  <si>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</si>
  <si>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</si>
  <si>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</si>
  <si>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</si>
  <si>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</si>
  <si>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</si>
  <si>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</si>
  <si>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</si>
  <si>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</si>
  <si>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</si>
  <si>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</si>
  <si>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</si>
  <si>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</si>
  <si>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</si>
  <si>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</si>
  <si>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</si>
  <si>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</si>
  <si>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</si>
  <si>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</si>
  <si>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</si>
  <si>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</si>
  <si>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</si>
  <si>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</si>
  <si>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</si>
  <si>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</si>
  <si>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</si>
  <si>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</si>
  <si>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</si>
  <si>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</si>
  <si>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</si>
  <si>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</si>
  <si>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</si>
  <si>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</si>
  <si>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</si>
  <si>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</si>
  <si>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</si>
  <si>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</si>
  <si>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</si>
  <si>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</si>
  <si>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</si>
  <si>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</si>
  <si>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</si>
  <si>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</si>
  <si>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</si>
  <si>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</si>
  <si>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</si>
  <si>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</si>
  <si>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</si>
  <si>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</si>
  <si>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</si>
  <si>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</si>
  <si>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</si>
  <si>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</si>
  <si>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</si>
  <si>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</si>
  <si>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</si>
  <si>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</si>
  <si>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</si>
  <si>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</si>
  <si>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</si>
  <si>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</si>
  <si>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</si>
  <si>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</si>
  <si>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</si>
  <si>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</si>
  <si>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</si>
  <si>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</si>
  <si>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</si>
  <si>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</si>
  <si>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</si>
  <si>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</si>
  <si>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</si>
  <si>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</si>
  <si>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</si>
  <si>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</si>
  <si>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</si>
  <si>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</si>
  <si>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</si>
  <si>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</si>
  <si>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</si>
  <si>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</si>
  <si>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</si>
  <si>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</si>
  <si>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</si>
  <si>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</si>
  <si>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</si>
  <si>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</si>
  <si>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</si>
  <si>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</si>
  <si>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</si>
  <si>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</si>
  <si>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</si>
  <si>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</si>
  <si>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</si>
  <si>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</si>
  <si>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</si>
  <si>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</si>
  <si>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</si>
  <si>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</si>
  <si>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</si>
  <si>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</si>
  <si>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</si>
  <si>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</si>
  <si>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</si>
  <si>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</si>
  <si>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</si>
  <si>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</si>
  <si>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</si>
  <si>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</si>
  <si>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</si>
  <si>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</si>
  <si>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</si>
  <si>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</si>
  <si>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</si>
  <si>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</si>
  <si>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</si>
  <si>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</si>
  <si>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</si>
  <si>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</si>
  <si>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</si>
  <si>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</si>
  <si>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</si>
  <si>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</si>
  <si>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</si>
  <si>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</si>
  <si>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</si>
  <si>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</si>
  <si>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</si>
  <si>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</si>
  <si>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</si>
  <si>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</si>
  <si>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</si>
  <si>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</si>
  <si>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</si>
  <si>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</si>
  <si>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</si>
  <si>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</si>
  <si>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</si>
  <si>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</si>
  <si>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</si>
  <si>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</si>
  <si>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</si>
  <si>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</si>
  <si>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</si>
  <si>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</si>
  <si>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</si>
  <si>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</si>
  <si>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</si>
  <si>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</si>
  <si>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</si>
  <si>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</si>
  <si>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</si>
  <si>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</si>
  <si>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</si>
  <si>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</si>
  <si>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</si>
  <si>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</si>
  <si>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</si>
  <si>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</si>
  <si>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</si>
  <si>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</si>
  <si>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</si>
  <si>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</si>
  <si>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</si>
  <si>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</si>
  <si>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</si>
  <si>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</si>
  <si>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</si>
  <si>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</si>
  <si>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</si>
  <si>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</si>
  <si>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</si>
  <si>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</si>
  <si>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</si>
  <si>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</si>
  <si>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</si>
  <si>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</si>
  <si>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</si>
  <si>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</si>
  <si>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</si>
  <si>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</si>
  <si>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</si>
  <si>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</si>
  <si>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</si>
  <si>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</si>
  <si>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</si>
  <si>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</si>
  <si>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</si>
  <si>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</si>
  <si>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</si>
  <si>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</si>
  <si>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</si>
  <si>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</si>
  <si>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</si>
  <si>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</si>
  <si>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</si>
  <si>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</si>
  <si>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</si>
  <si>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</si>
  <si>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</si>
  <si>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</si>
  <si>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</si>
  <si>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</si>
  <si>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</si>
  <si>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</si>
  <si>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</si>
  <si>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</si>
  <si>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</si>
  <si>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</si>
  <si>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</si>
  <si>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</si>
  <si>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</si>
  <si>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</si>
  <si>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</si>
  <si>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</si>
  <si>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</si>
  <si>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</si>
  <si>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</si>
  <si>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</si>
  <si>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</si>
  <si>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</si>
  <si>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</si>
  <si>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</si>
  <si>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</si>
  <si>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</si>
  <si>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</si>
  <si>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</si>
  <si>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</si>
  <si>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</si>
  <si>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</si>
  <si>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</si>
  <si>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</si>
  <si>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</si>
  <si>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</si>
  <si>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</si>
  <si>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</si>
  <si>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</si>
  <si>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</si>
  <si>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</si>
  <si>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</si>
  <si>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</si>
  <si>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</si>
  <si>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</si>
  <si>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</si>
  <si>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</si>
  <si>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</si>
  <si>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</si>
  <si>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</si>
  <si>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</si>
  <si>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</si>
  <si>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</si>
  <si>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</si>
  <si>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</si>
  <si>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</si>
  <si>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</si>
  <si>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</si>
  <si>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</si>
  <si>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</si>
  <si>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</si>
  <si>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</si>
  <si>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</si>
  <si>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</si>
  <si>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</si>
  <si>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</si>
  <si>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</si>
  <si>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</si>
  <si>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</si>
  <si>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</si>
  <si>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</si>
  <si>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</si>
  <si>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</si>
  <si>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</si>
  <si>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</si>
  <si>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</si>
  <si>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</si>
  <si>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</si>
  <si>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</si>
  <si>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</si>
  <si>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</si>
  <si>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</si>
  <si>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</si>
  <si>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</si>
  <si>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</si>
  <si>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</si>
  <si>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</si>
  <si>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</si>
  <si>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</si>
  <si>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</si>
  <si>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</si>
  <si>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</si>
  <si>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</si>
  <si>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</si>
  <si>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</si>
  <si>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</si>
  <si>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</si>
  <si>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</si>
  <si>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</si>
  <si>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</si>
  <si>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</si>
  <si>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</si>
  <si>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</si>
  <si>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</si>
  <si>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</si>
  <si>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</si>
  <si>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</si>
  <si>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</si>
  <si>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</si>
  <si>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</si>
  <si>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</si>
  <si>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</si>
  <si>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</si>
  <si>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</si>
  <si>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</si>
  <si>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</si>
  <si>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</si>
  <si>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</si>
  <si>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</si>
  <si>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</si>
  <si>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</si>
  <si>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</si>
  <si>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</si>
  <si>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</si>
  <si>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</si>
  <si>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</si>
  <si>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</si>
  <si>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</si>
  <si>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</si>
  <si>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</si>
  <si>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</si>
  <si>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</si>
  <si>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</si>
  <si>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</si>
  <si>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</si>
  <si>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</si>
  <si>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</si>
  <si>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</si>
  <si>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</si>
  <si>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</si>
  <si>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</si>
  <si>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</si>
  <si>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</si>
  <si>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</si>
  <si>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</si>
  <si>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</si>
  <si>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</si>
  <si>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</si>
  <si>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</si>
  <si>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</si>
  <si>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</si>
  <si>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</si>
  <si>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</si>
  <si>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</si>
  <si>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</si>
  <si>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</si>
  <si>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</si>
  <si>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</si>
  <si>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</si>
  <si>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</si>
  <si>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</si>
  <si>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</si>
  <si>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</si>
  <si>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</si>
  <si>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</si>
  <si>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</si>
  <si>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</si>
  <si>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</si>
  <si>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</si>
  <si>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</si>
  <si>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</si>
  <si>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</si>
  <si>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</si>
  <si>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</si>
  <si>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</si>
  <si>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</si>
  <si>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</si>
  <si>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</si>
  <si>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</si>
  <si>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</si>
  <si>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</si>
  <si>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</si>
  <si>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</si>
  <si>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</si>
  <si>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</si>
  <si>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</si>
  <si>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</si>
  <si>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</si>
  <si>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</si>
  <si>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</si>
  <si>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</si>
  <si>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</si>
  <si>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</si>
  <si>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</si>
  <si>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</si>
  <si>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</si>
  <si>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</si>
  <si>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</si>
  <si>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</si>
  <si>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</si>
  <si>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</si>
  <si>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</si>
  <si>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</si>
  <si>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</si>
  <si>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</si>
  <si>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</si>
  <si>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</si>
  <si>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</si>
  <si>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</si>
  <si>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</si>
  <si>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</si>
  <si>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</si>
  <si>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</si>
  <si>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</si>
  <si>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</si>
  <si>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</si>
  <si>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</si>
  <si>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</si>
  <si>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</si>
  <si>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</si>
  <si>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</si>
  <si>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</si>
  <si>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</si>
  <si>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</si>
  <si>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</si>
  <si>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</si>
  <si>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</si>
  <si>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</si>
  <si>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</si>
  <si>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</si>
  <si>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</si>
  <si>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</si>
  <si>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</si>
  <si>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</si>
  <si>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</si>
  <si>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</si>
  <si>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</si>
  <si>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</si>
  <si>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</si>
  <si>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</si>
  <si>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</si>
  <si>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</si>
  <si>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</si>
  <si>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</si>
  <si>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</si>
  <si>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</si>
  <si>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</si>
  <si>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</si>
  <si>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</si>
  <si>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</si>
  <si>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</si>
  <si>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</si>
  <si>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</si>
  <si>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</si>
  <si>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</si>
  <si>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</si>
  <si>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</si>
  <si>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</si>
  <si>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</si>
  <si>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</si>
  <si>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</si>
  <si>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</si>
  <si>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</si>
  <si>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</si>
  <si>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</si>
  <si>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</si>
  <si>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</si>
  <si>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</si>
  <si>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</si>
  <si>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</si>
  <si>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</si>
  <si>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</si>
  <si>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</si>
  <si>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</si>
  <si>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</si>
  <si>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</si>
  <si>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</si>
  <si>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</si>
  <si>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</si>
  <si>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</si>
  <si>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</si>
  <si>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</si>
  <si>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</si>
  <si>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</si>
  <si>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</si>
  <si>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</si>
  <si>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</si>
  <si>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</si>
  <si>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</si>
  <si>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</si>
  <si>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</si>
  <si>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</si>
  <si>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</si>
  <si>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</si>
  <si>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</si>
  <si>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</si>
  <si>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</si>
  <si>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</si>
  <si>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</si>
  <si>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</si>
  <si>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</si>
  <si>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</si>
  <si>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</si>
  <si>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</si>
  <si>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</si>
  <si>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</si>
  <si>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</si>
  <si>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</si>
  <si>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</si>
  <si>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</si>
  <si>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</si>
  <si>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</si>
  <si>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</si>
  <si>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</si>
  <si>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</si>
  <si>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</si>
  <si>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</si>
  <si>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</si>
  <si>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</si>
  <si>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</si>
  <si>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</si>
  <si>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</si>
  <si>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</si>
  <si>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</si>
  <si>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</si>
  <si>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</si>
  <si>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</si>
  <si>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</si>
  <si>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</si>
  <si>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</si>
  <si>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</si>
  <si>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</si>
  <si>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</si>
  <si>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</si>
  <si>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</si>
  <si>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</si>
  <si>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</si>
  <si>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</si>
  <si>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</si>
  <si>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</si>
  <si>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</si>
  <si>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</si>
  <si>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</si>
  <si>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</si>
  <si>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</si>
  <si>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</si>
  <si>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</si>
  <si>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</si>
  <si>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</si>
  <si>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</si>
  <si>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</si>
  <si>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</si>
  <si>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</si>
  <si>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</si>
  <si>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</si>
  <si>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</si>
  <si>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</si>
  <si>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</si>
  <si>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</si>
  <si>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</si>
  <si>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</si>
  <si>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</si>
  <si>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</si>
  <si>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</si>
  <si>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</si>
  <si>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</si>
  <si>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</si>
  <si>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</si>
  <si>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</si>
  <si>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</si>
  <si>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</si>
  <si>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</si>
  <si>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</si>
  <si>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</si>
  <si>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</si>
  <si>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</si>
  <si>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</si>
  <si>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</si>
  <si>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</si>
  <si>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</si>
  <si>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</si>
  <si>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</si>
  <si>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</si>
  <si>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</si>
  <si>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</si>
  <si>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</si>
  <si>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</si>
  <si>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</si>
  <si>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</si>
  <si>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</si>
  <si>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</si>
  <si>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</si>
  <si>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</si>
  <si>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</si>
  <si>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</si>
  <si>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</si>
  <si>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</si>
  <si>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</si>
  <si>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</si>
  <si>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</si>
  <si>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</si>
  <si>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</si>
  <si>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</si>
  <si>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</si>
  <si>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</si>
  <si>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</si>
  <si>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</si>
  <si>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</si>
  <si>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</si>
  <si>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</si>
  <si>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</si>
  <si>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</si>
  <si>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</si>
  <si>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</si>
  <si>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</si>
  <si>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</si>
  <si>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</si>
  <si>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</si>
  <si>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</si>
  <si>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</si>
  <si>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</si>
  <si>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</si>
  <si>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</si>
  <si>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</si>
  <si>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</si>
  <si>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</si>
  <si>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</si>
  <si>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</si>
  <si>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</si>
  <si>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</si>
  <si>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</si>
  <si>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</si>
  <si>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</si>
  <si>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</si>
  <si>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</si>
  <si>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</si>
  <si>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</si>
  <si>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</si>
  <si>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</si>
  <si>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</si>
  <si>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</si>
  <si>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</si>
  <si>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</si>
  <si>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</si>
  <si>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</si>
  <si>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</si>
  <si>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</si>
  <si>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</si>
  <si>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</si>
  <si>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</si>
  <si>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</si>
  <si>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</si>
  <si>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</si>
  <si>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</si>
  <si>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</si>
  <si>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</si>
  <si>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</si>
  <si>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</si>
  <si>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</si>
  <si>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</si>
  <si>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</si>
  <si>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</si>
  <si>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</si>
  <si>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</si>
  <si>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</si>
  <si>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</si>
  <si>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</si>
  <si>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</si>
  <si>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</si>
  <si>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</si>
  <si>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</si>
  <si>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</si>
  <si>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</si>
  <si>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</si>
  <si>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</si>
  <si>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</si>
  <si>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</si>
  <si>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</si>
  <si>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</si>
  <si>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</si>
  <si>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</si>
  <si>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</si>
  <si>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</si>
  <si>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</si>
  <si>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</si>
  <si>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</si>
  <si>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</si>
  <si>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</si>
  <si>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</si>
  <si>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</si>
  <si>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</si>
  <si>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</si>
  <si>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</si>
  <si>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</si>
  <si>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</si>
  <si>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</si>
  <si>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</si>
  <si>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</si>
  <si>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</si>
  <si>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</si>
  <si>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</si>
  <si>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</si>
  <si>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</si>
  <si>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</si>
  <si>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</si>
  <si>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</si>
  <si>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</si>
  <si>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</si>
  <si>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</si>
  <si>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</si>
  <si>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</si>
  <si>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</si>
  <si>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</si>
  <si>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</si>
  <si>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</si>
  <si>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</si>
  <si>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</si>
  <si>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</si>
  <si>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</si>
  <si>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</si>
  <si>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</si>
  <si>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</si>
  <si>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</si>
  <si>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</si>
  <si>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</si>
  <si>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</si>
  <si>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</si>
  <si>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</si>
  <si>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</si>
  <si>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</si>
  <si>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</si>
  <si>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</si>
  <si>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</si>
  <si>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</si>
  <si>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</si>
  <si>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</si>
  <si>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</si>
  <si>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</si>
  <si>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</si>
  <si>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</si>
  <si>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</si>
  <si>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</si>
  <si>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</si>
  <si>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</si>
  <si>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</si>
  <si>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</si>
  <si>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</si>
  <si>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</si>
  <si>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</si>
  <si>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</si>
  <si>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</si>
  <si>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</si>
  <si>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</si>
  <si>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</si>
  <si>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</si>
  <si>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</si>
  <si>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</si>
  <si>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</si>
  <si>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</si>
  <si>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</si>
  <si>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</si>
  <si>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</si>
  <si>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</si>
  <si>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</si>
  <si>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</si>
  <si>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</si>
  <si>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</si>
  <si>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</si>
  <si>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</si>
  <si>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</si>
  <si>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</si>
  <si>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</si>
  <si>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</si>
  <si>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</si>
  <si>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</si>
  <si>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</si>
  <si>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</si>
  <si>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</si>
  <si>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</si>
  <si>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</si>
  <si>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</si>
  <si>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</si>
  <si>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</si>
  <si>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</si>
  <si>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</si>
  <si>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</si>
  <si>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</si>
  <si>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</si>
  <si>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</si>
  <si>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</si>
  <si>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</si>
  <si>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</si>
  <si>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</si>
  <si>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</si>
  <si>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</si>
  <si>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</si>
  <si>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</si>
  <si>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</si>
  <si>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</si>
  <si>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</si>
  <si>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</si>
  <si>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</si>
  <si>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</si>
  <si>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</si>
  <si>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</si>
  <si>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</si>
  <si>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</si>
  <si>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</si>
  <si>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</si>
  <si>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</si>
  <si>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</si>
  <si>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</si>
  <si>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</si>
  <si>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</si>
  <si>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</si>
  <si>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</si>
  <si>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</si>
  <si>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</si>
  <si>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</si>
  <si>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</si>
  <si>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</si>
  <si>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</si>
  <si>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</si>
  <si>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</si>
  <si>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</si>
  <si>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</si>
  <si>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</si>
  <si>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</si>
  <si>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</si>
  <si>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</si>
  <si>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</si>
  <si>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</si>
  <si>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</si>
  <si>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</si>
  <si>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</si>
  <si>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</si>
  <si>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</si>
  <si>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</si>
  <si>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</si>
  <si>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</si>
  <si>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</si>
  <si>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</si>
  <si>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</si>
  <si>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</si>
  <si>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</si>
  <si>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</si>
  <si>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</si>
  <si>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</si>
  <si>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</si>
  <si>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</si>
  <si>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</si>
  <si>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</si>
  <si>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</si>
  <si>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</si>
  <si>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</si>
  <si>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</si>
  <si>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</si>
  <si>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</si>
  <si>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</si>
  <si>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</si>
  <si>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</si>
  <si>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</si>
  <si>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</si>
  <si>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</si>
  <si>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</si>
  <si>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</si>
  <si>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</si>
  <si>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</si>
  <si>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</si>
  <si>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</si>
  <si>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</si>
  <si>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</si>
  <si>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</si>
  <si>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</si>
  <si>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</si>
  <si>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</si>
  <si>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</si>
  <si>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</si>
  <si>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</si>
  <si>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</si>
  <si>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</si>
  <si>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</si>
  <si>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</si>
  <si>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</si>
  <si>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</si>
  <si>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</si>
  <si>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</si>
  <si>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</si>
  <si>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</si>
  <si>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</si>
  <si>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</si>
  <si>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</si>
  <si>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</si>
  <si>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</si>
  <si>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</si>
  <si>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</si>
  <si>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</si>
  <si>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</si>
  <si>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</si>
  <si>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</si>
  <si>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</si>
  <si>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</si>
  <si>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</si>
  <si>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</si>
  <si>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</si>
  <si>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</si>
  <si>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</si>
  <si>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</si>
  <si>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</si>
  <si>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</si>
  <si>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</si>
  <si>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</si>
  <si>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</si>
  <si>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</si>
  <si>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</si>
  <si>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</si>
  <si>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</si>
  <si>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</si>
  <si>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</si>
  <si>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</si>
  <si>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</si>
  <si>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</si>
  <si>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</si>
  <si>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</si>
  <si>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</si>
  <si>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</si>
  <si>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</si>
  <si>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</si>
  <si>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</si>
  <si>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</si>
  <si>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</si>
  <si>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</si>
  <si>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</si>
  <si>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</si>
  <si>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</si>
  <si>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</si>
  <si>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</si>
  <si>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</si>
  <si>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</si>
  <si>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</si>
  <si>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</si>
  <si>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</si>
  <si>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</si>
  <si>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</si>
  <si>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</si>
  <si>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</si>
  <si>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</si>
  <si>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</si>
  <si>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</si>
  <si>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</si>
  <si>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</si>
  <si>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</si>
  <si>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</si>
  <si>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</si>
  <si>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</si>
  <si>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</si>
  <si>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</si>
  <si>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</si>
  <si>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</si>
  <si>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</si>
  <si>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</si>
  <si>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</si>
  <si>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</si>
  <si>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</si>
  <si>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</si>
  <si>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</si>
  <si>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</si>
  <si>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</si>
  <si>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</si>
  <si>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</si>
  <si>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</si>
  <si>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</si>
  <si>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</si>
  <si>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</si>
  <si>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</si>
  <si>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</si>
  <si>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</si>
  <si>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</si>
  <si>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</si>
  <si>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</si>
  <si>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</si>
  <si>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</si>
  <si>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</si>
  <si>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</si>
  <si>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</si>
  <si>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</si>
  <si>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</si>
  <si>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</si>
  <si>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</si>
  <si>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</si>
  <si>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</si>
  <si>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</si>
  <si>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</si>
  <si>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</si>
  <si>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</si>
  <si>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</si>
  <si>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</si>
  <si>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</si>
  <si>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</si>
  <si>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</si>
  <si>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</si>
  <si>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</si>
  <si>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</si>
  <si>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</si>
  <si>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</si>
  <si>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</si>
  <si>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</si>
  <si>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</si>
  <si>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</si>
  <si>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</si>
  <si>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</si>
  <si>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</si>
  <si>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</si>
  <si>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</si>
  <si>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</si>
  <si>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</si>
  <si>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</si>
  <si>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</si>
  <si>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</si>
  <si>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</si>
  <si>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</si>
  <si>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</si>
  <si>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</si>
  <si>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</si>
  <si>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</si>
  <si>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</si>
  <si>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</si>
  <si>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</si>
  <si>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</si>
  <si>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</si>
  <si>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</si>
  <si>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</si>
  <si>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</si>
  <si>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</si>
  <si>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</si>
  <si>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</si>
  <si>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</si>
  <si>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</si>
  <si>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</si>
  <si>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</si>
  <si>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</si>
  <si>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</si>
  <si>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</si>
  <si>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</si>
  <si>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</si>
  <si>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</si>
  <si>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</si>
  <si>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</si>
  <si>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</si>
  <si>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</si>
  <si>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</si>
  <si>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</si>
  <si>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</si>
  <si>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</si>
  <si>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</si>
  <si>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</si>
  <si>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</si>
  <si>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</si>
  <si>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</si>
  <si>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</si>
  <si>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</si>
  <si>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</si>
  <si>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</si>
  <si>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</si>
  <si>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</si>
  <si>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</si>
  <si>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</si>
  <si>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</si>
  <si>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</si>
  <si>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</si>
  <si>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</si>
  <si>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</si>
  <si>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</si>
  <si>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</si>
  <si>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</si>
  <si>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</si>
  <si>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</si>
  <si>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</si>
  <si>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</si>
  <si>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</si>
  <si>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</si>
  <si>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</si>
  <si>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</si>
  <si>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</si>
  <si>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</si>
  <si>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</si>
  <si>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</si>
  <si>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</si>
  <si>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</si>
  <si>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</si>
  <si>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</si>
  <si>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</si>
  <si>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</si>
  <si>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</si>
  <si>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</si>
  <si>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</si>
  <si>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</si>
  <si>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</si>
  <si>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</si>
  <si>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</si>
  <si>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</si>
  <si>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</si>
  <si>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</si>
  <si>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</si>
  <si>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</si>
  <si>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</si>
  <si>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</si>
  <si>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</si>
  <si>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</si>
  <si>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</si>
  <si>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</si>
  <si>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</si>
  <si>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</si>
  <si>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</si>
  <si>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</si>
  <si>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</si>
  <si>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</si>
  <si>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</si>
  <si>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</si>
  <si>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</si>
  <si>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</si>
  <si>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</si>
  <si>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</si>
  <si>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</si>
  <si>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</si>
  <si>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</si>
  <si>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</si>
  <si>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</si>
  <si>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</si>
  <si>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</si>
  <si>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</si>
  <si>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</si>
  <si>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</si>
  <si>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</si>
  <si>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</si>
  <si>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</si>
  <si>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</si>
  <si>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</si>
  <si>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</si>
  <si>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</si>
  <si>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</si>
  <si>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</si>
  <si>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</si>
  <si>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</si>
  <si>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</si>
  <si>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</si>
  <si>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</si>
  <si>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</si>
  <si>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</si>
  <si>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</si>
  <si>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</si>
  <si>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</si>
  <si>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</si>
  <si>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</si>
  <si>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</si>
  <si>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</si>
  <si>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</si>
  <si>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</si>
  <si>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</si>
  <si>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</si>
  <si>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</si>
  <si>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</si>
  <si>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</si>
  <si>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</si>
  <si>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</si>
  <si>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</si>
  <si>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</si>
  <si>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</si>
  <si>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</si>
  <si>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</si>
  <si>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</si>
  <si>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</si>
  <si>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</si>
  <si>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</si>
  <si>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</si>
  <si>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</si>
  <si>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</si>
  <si>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</si>
  <si>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</si>
  <si>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</si>
  <si>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</si>
  <si>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</si>
  <si>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</si>
  <si>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</si>
  <si>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</si>
  <si>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</si>
  <si>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</si>
  <si>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</si>
  <si>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</si>
  <si>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</si>
  <si>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</si>
  <si>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</si>
  <si>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</si>
  <si>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</si>
  <si>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</si>
  <si>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</si>
  <si>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</si>
  <si>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</si>
  <si>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</si>
  <si>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</si>
  <si>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</si>
  <si>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</si>
  <si>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</si>
  <si>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</si>
  <si>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</si>
  <si>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</si>
  <si>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</si>
  <si>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</si>
  <si>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</si>
  <si>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</si>
  <si>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</si>
  <si>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</si>
  <si>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</si>
  <si>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</si>
  <si>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</si>
  <si>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</si>
  <si>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</si>
  <si>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</si>
  <si>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</si>
  <si>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</si>
  <si>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</si>
  <si>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</si>
  <si>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</si>
  <si>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</si>
  <si>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</si>
  <si>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</si>
  <si>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</si>
  <si>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</si>
  <si>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</si>
  <si>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</si>
  <si>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</si>
  <si>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</si>
  <si>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</si>
  <si>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</si>
  <si>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</si>
  <si>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</si>
  <si>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</si>
  <si>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</si>
  <si>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</si>
  <si>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</si>
  <si>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</si>
  <si>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</si>
  <si>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</si>
  <si>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</si>
  <si>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</si>
  <si>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</si>
  <si>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</si>
  <si>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</si>
  <si>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</si>
  <si>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</si>
  <si>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</si>
  <si>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</si>
  <si>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</si>
  <si>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</si>
  <si>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</si>
  <si>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</si>
  <si>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</si>
  <si>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</si>
  <si>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</si>
  <si>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</si>
  <si>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</si>
  <si>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</si>
  <si>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</si>
  <si>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</si>
  <si>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</si>
  <si>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</si>
  <si>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</si>
  <si>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</si>
  <si>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</si>
  <si>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</si>
  <si>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</si>
  <si>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</si>
  <si>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</si>
  <si>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</si>
  <si>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</si>
  <si>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</si>
  <si>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</si>
  <si>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</si>
  <si>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</si>
  <si>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</si>
  <si>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</si>
  <si>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</si>
  <si>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</si>
  <si>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</si>
  <si>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</si>
  <si>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</si>
  <si>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</si>
  <si>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</si>
  <si>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</si>
  <si>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</si>
  <si>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</si>
  <si>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</si>
  <si>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</si>
  <si>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</si>
  <si>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</si>
  <si>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</si>
  <si>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</si>
  <si>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</si>
  <si>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</si>
  <si>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</si>
  <si>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</si>
  <si>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</si>
  <si>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</si>
  <si>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</si>
  <si>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</si>
  <si>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</si>
  <si>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</si>
  <si>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</si>
  <si>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</si>
  <si>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</si>
  <si>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</si>
  <si>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</si>
  <si>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</si>
  <si>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</si>
  <si>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</si>
  <si>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</si>
  <si>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</si>
  <si>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</si>
  <si>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</si>
  <si>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</si>
  <si>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</si>
  <si>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</si>
  <si>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</si>
  <si>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</si>
  <si>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</si>
  <si>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</si>
  <si>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</si>
  <si>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</si>
  <si>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</si>
  <si>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</si>
  <si>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</si>
  <si>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</si>
  <si>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</si>
  <si>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</si>
  <si>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</si>
  <si>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</si>
  <si>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</si>
  <si>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</si>
  <si>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</si>
  <si>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</si>
  <si>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</si>
  <si>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</si>
  <si>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</si>
  <si>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</si>
  <si>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</si>
  <si>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</si>
  <si>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</si>
  <si>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</si>
  <si>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</si>
  <si>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</si>
  <si>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</si>
  <si>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</si>
  <si>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</si>
  <si>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</si>
  <si>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</si>
  <si>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</si>
  <si>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</si>
  <si>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</si>
  <si>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</si>
  <si>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</si>
  <si>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</si>
  <si>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</si>
  <si>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</si>
  <si>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</si>
  <si>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</si>
  <si>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</si>
  <si>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</si>
  <si>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</si>
  <si>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</si>
  <si>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</si>
  <si>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</si>
  <si>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</si>
  <si>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</si>
  <si>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</si>
  <si>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</si>
  <si>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</si>
  <si>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</si>
  <si>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</si>
  <si>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</si>
  <si>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</si>
  <si>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</si>
  <si>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</si>
  <si>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</si>
  <si>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</si>
  <si>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</si>
  <si>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</si>
  <si>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</si>
  <si>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</si>
  <si>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</si>
  <si>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</si>
  <si>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</si>
  <si>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</si>
  <si>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</si>
  <si>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</si>
  <si>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</si>
  <si>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</si>
  <si>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</si>
  <si>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</si>
  <si>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</si>
  <si>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</si>
  <si>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</si>
  <si>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</si>
  <si>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</si>
  <si>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</si>
  <si>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</si>
  <si>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</si>
  <si>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</si>
  <si>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</si>
  <si>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</si>
  <si>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</si>
  <si>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</si>
  <si>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</si>
  <si>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</si>
  <si>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</si>
  <si>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</si>
  <si>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</si>
  <si>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</si>
  <si>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</si>
  <si>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</si>
  <si>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</si>
  <si>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</si>
  <si>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</si>
  <si>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</si>
  <si>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</si>
  <si>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</si>
  <si>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</si>
  <si>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</si>
  <si>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</si>
  <si>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</si>
  <si>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</si>
  <si>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</si>
  <si>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</si>
  <si>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</si>
  <si>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</si>
  <si>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</si>
  <si>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</si>
  <si>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</si>
  <si>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</si>
  <si>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</si>
  <si>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</si>
  <si>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</si>
  <si>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</si>
  <si>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</si>
  <si>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</si>
  <si>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</si>
  <si>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</si>
  <si>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</si>
  <si>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</si>
  <si>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</si>
  <si>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</si>
  <si>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</si>
  <si>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</si>
  <si>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</si>
  <si>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</si>
  <si>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</si>
  <si>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</si>
  <si>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</si>
  <si>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</si>
  <si>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</si>
  <si>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</si>
  <si>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</si>
  <si>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</si>
  <si>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</si>
  <si>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</si>
  <si>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</si>
  <si>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</si>
  <si>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</si>
  <si>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</si>
  <si>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</si>
  <si>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</si>
  <si>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</si>
  <si>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</si>
  <si>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</si>
  <si>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</si>
  <si>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</si>
  <si>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</si>
  <si>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</si>
  <si>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</si>
  <si>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</si>
  <si>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</si>
  <si>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</si>
  <si>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</si>
  <si>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</si>
  <si>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</si>
  <si>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</si>
  <si>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</si>
  <si>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</si>
  <si>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</si>
  <si>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</si>
  <si>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</si>
  <si>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</si>
  <si>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</si>
  <si>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</si>
  <si>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</si>
  <si>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</si>
  <si>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</si>
  <si>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</si>
  <si>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</si>
  <si>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</si>
  <si>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</si>
  <si>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</si>
  <si>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</si>
  <si>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</si>
  <si>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</si>
  <si>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</si>
  <si>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</si>
  <si>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</si>
  <si>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</si>
  <si>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</si>
  <si>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</si>
  <si>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</si>
  <si>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</si>
  <si>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</si>
  <si>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</si>
  <si>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</si>
  <si>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</si>
  <si>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</si>
  <si>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</si>
  <si>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</si>
  <si>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</si>
  <si>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</si>
  <si>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</si>
  <si>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</si>
  <si>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</si>
  <si>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</si>
  <si>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</si>
  <si>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</si>
  <si>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</si>
  <si>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</si>
  <si>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</si>
  <si>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</si>
  <si>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</si>
  <si>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</si>
  <si>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</si>
  <si>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</si>
  <si>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</si>
  <si>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</si>
  <si>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</si>
  <si>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</si>
  <si>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</si>
  <si>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</si>
  <si>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</si>
  <si>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</si>
  <si>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</si>
  <si>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</si>
  <si>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</si>
  <si>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</si>
  <si>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</si>
  <si>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</si>
  <si>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</si>
  <si>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</si>
  <si>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</si>
  <si>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</si>
  <si>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</si>
  <si>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</si>
  <si>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</si>
  <si>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</si>
  <si>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</si>
  <si>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</si>
  <si>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</si>
  <si>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</si>
  <si>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</si>
  <si>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</si>
  <si>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</si>
  <si>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</si>
  <si>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</si>
  <si>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</si>
  <si>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</si>
  <si>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</si>
  <si>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</si>
  <si>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</si>
  <si>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</si>
  <si>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</si>
  <si>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</si>
  <si>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</si>
  <si>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</si>
  <si>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</si>
  <si>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</si>
  <si>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</si>
  <si>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</si>
  <si>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</si>
  <si>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</si>
  <si>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</si>
  <si>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</si>
  <si>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</si>
  <si>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</si>
  <si>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</si>
  <si>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</si>
  <si>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</si>
  <si>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</si>
  <si>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</si>
  <si>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</si>
  <si>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</si>
  <si>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</si>
  <si>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</si>
  <si>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</si>
  <si>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</si>
  <si>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</si>
  <si>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</si>
  <si>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</si>
  <si>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</si>
  <si>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</si>
  <si>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</si>
  <si>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</si>
  <si>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</si>
  <si>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</si>
  <si>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</si>
  <si>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</si>
  <si>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</si>
  <si>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</si>
  <si>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</si>
  <si>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</si>
  <si>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</si>
  <si>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</si>
  <si>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</si>
  <si>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</si>
  <si>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</si>
  <si>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</si>
  <si>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</si>
  <si>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</si>
  <si>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</si>
  <si>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</si>
  <si>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</si>
  <si>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</si>
  <si>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</si>
  <si>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</si>
  <si>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</si>
  <si>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</si>
  <si>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</si>
  <si>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</si>
  <si>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</si>
  <si>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</si>
  <si>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</si>
  <si>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</si>
  <si>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</si>
  <si>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</si>
  <si>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</si>
  <si>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</si>
  <si>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</si>
  <si>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</si>
  <si>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</si>
  <si>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</si>
  <si>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</si>
  <si>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</si>
  <si>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</si>
  <si>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</si>
  <si>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</si>
  <si>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</si>
  <si>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</si>
  <si>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</si>
  <si>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</si>
  <si>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</si>
  <si>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</si>
  <si>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</si>
  <si>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</si>
  <si>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</si>
  <si>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</si>
  <si>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</si>
  <si>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</si>
  <si>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</si>
  <si>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</si>
  <si>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</si>
  <si>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</si>
  <si>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</si>
  <si>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</si>
  <si>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</si>
  <si>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</si>
  <si>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</si>
  <si>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</si>
  <si>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</si>
  <si>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</si>
  <si>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</si>
  <si>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</si>
  <si>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</si>
  <si>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</si>
  <si>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</si>
  <si>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</si>
  <si>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</si>
  <si>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</si>
  <si>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</si>
  <si>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</si>
  <si>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</si>
  <si>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</si>
  <si>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</si>
  <si>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</si>
  <si>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</si>
  <si>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</si>
  <si>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</si>
  <si>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</si>
  <si>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</si>
  <si>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</si>
  <si>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</si>
  <si>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</si>
  <si>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</si>
  <si>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</si>
  <si>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</si>
  <si>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</si>
  <si>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</si>
  <si>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</si>
  <si>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</si>
  <si>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</si>
  <si>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</si>
  <si>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</si>
  <si>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</si>
  <si>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</si>
  <si>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</si>
  <si>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</si>
  <si>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</si>
  <si>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</si>
  <si>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</si>
  <si>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</si>
  <si>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</si>
  <si>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</si>
  <si>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</si>
  <si>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</si>
  <si>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</si>
  <si>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</si>
  <si>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</si>
  <si>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</si>
  <si>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</si>
  <si>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</si>
  <si>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</si>
  <si>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</si>
  <si>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</si>
  <si>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</si>
  <si>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</si>
  <si>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</si>
  <si>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</si>
  <si>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</si>
  <si>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</si>
  <si>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</si>
  <si>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</si>
  <si>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</si>
  <si>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</si>
  <si>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</si>
  <si>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</si>
  <si>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</si>
  <si>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</si>
  <si>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</si>
  <si>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</si>
  <si>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</si>
  <si>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</si>
  <si>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</si>
  <si>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</si>
  <si>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</si>
  <si>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</si>
  <si>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</si>
  <si>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</si>
  <si>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</si>
  <si>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</si>
  <si>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</si>
  <si>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</si>
  <si>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</si>
  <si>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</si>
  <si>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</si>
  <si>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</si>
  <si>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</si>
  <si>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</si>
  <si>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</si>
  <si>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</si>
  <si>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</si>
  <si>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</si>
  <si>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</si>
  <si>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</si>
  <si>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</si>
  <si>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</si>
  <si>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</si>
  <si>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</si>
  <si>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</si>
  <si>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</si>
  <si>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</si>
  <si>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</si>
  <si>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</si>
  <si>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</si>
  <si>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</si>
  <si>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</si>
  <si>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</si>
  <si>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</si>
  <si>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</si>
  <si>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</si>
  <si>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</si>
  <si>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</si>
  <si>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</si>
  <si>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</si>
  <si>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</si>
  <si>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</si>
  <si>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</si>
  <si>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</si>
  <si>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</si>
  <si>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</si>
  <si>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</si>
  <si>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</si>
  <si>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</si>
  <si>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</si>
  <si>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</si>
  <si>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</si>
  <si>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</si>
  <si>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</si>
  <si>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</si>
  <si>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</si>
  <si>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</si>
  <si>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</si>
  <si>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</si>
  <si>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</si>
  <si>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</si>
  <si>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</si>
  <si>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</si>
  <si>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</si>
  <si>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</si>
  <si>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</si>
  <si>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</si>
  <si>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</si>
  <si>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</si>
  <si>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</si>
  <si>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</si>
  <si>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</si>
  <si>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</si>
  <si>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</si>
  <si>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</si>
  <si>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</si>
  <si>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</si>
  <si>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</si>
  <si>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</si>
  <si>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</si>
  <si>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</si>
  <si>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</si>
  <si>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</si>
  <si>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</si>
  <si>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</si>
  <si>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</si>
  <si>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</si>
  <si>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</si>
  <si>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</si>
  <si>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</si>
  <si>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</si>
  <si>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</si>
  <si>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</si>
  <si>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</si>
  <si>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</si>
  <si>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</si>
  <si>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</si>
  <si>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</si>
  <si>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</si>
  <si>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</si>
  <si>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</si>
  <si>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</si>
  <si>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</si>
  <si>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</si>
  <si>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</si>
  <si>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</si>
  <si>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</si>
  <si>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</si>
  <si>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</si>
  <si>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</si>
  <si>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</si>
  <si>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</si>
  <si>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</si>
  <si>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</si>
  <si>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</si>
  <si>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</si>
  <si>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</si>
  <si>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</si>
  <si>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</si>
  <si>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</si>
  <si>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</si>
  <si>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</si>
  <si>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</si>
  <si>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</si>
  <si>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</si>
  <si>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</si>
  <si>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</si>
  <si>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</si>
  <si>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</si>
  <si>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</si>
  <si>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</si>
  <si>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</si>
  <si>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</si>
  <si>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</si>
  <si>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</si>
  <si>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</si>
  <si>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</si>
  <si>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</si>
  <si>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</si>
  <si>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</si>
  <si>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</si>
  <si>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</si>
  <si>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</si>
  <si>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</si>
  <si>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</si>
  <si>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</si>
  <si>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</si>
  <si>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</si>
  <si>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</si>
  <si>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</si>
  <si>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</si>
  <si>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</si>
  <si>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</si>
  <si>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</si>
  <si>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</si>
  <si>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</si>
  <si>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</si>
  <si>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</si>
  <si>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</si>
  <si>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</si>
  <si>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</si>
  <si>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</si>
  <si>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</si>
  <si>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</si>
  <si>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</si>
  <si>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</si>
  <si>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</si>
  <si>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</si>
  <si>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</si>
  <si>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</si>
  <si>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</si>
  <si>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</si>
  <si>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</si>
  <si>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</si>
  <si>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</si>
  <si>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</si>
  <si>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</si>
  <si>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</si>
  <si>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</si>
  <si>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</si>
  <si>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</si>
  <si>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</si>
  <si>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</si>
  <si>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</si>
  <si>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</si>
  <si>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</si>
  <si>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</si>
  <si>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</si>
  <si>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</si>
  <si>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</si>
  <si>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</si>
  <si>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</si>
  <si>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</si>
  <si>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</si>
  <si>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</si>
  <si>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</si>
  <si>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</si>
  <si>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</si>
  <si>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</si>
  <si>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</si>
  <si>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</si>
  <si>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</si>
  <si>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</si>
  <si>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</si>
  <si>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</si>
  <si>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</si>
  <si>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</si>
  <si>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</si>
  <si>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</si>
  <si>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</si>
  <si>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</si>
  <si>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</si>
  <si>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</si>
  <si>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</si>
  <si>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</si>
  <si>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</si>
  <si>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</si>
  <si>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</si>
  <si>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</si>
  <si>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</si>
  <si>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</si>
  <si>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</si>
  <si>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</si>
  <si>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</si>
  <si>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</si>
  <si>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</si>
  <si>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</si>
  <si>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</si>
  <si>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</si>
  <si>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</si>
  <si>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</si>
  <si>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</si>
  <si>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</si>
  <si>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</si>
  <si>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</si>
  <si>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</si>
  <si>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</si>
  <si>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</si>
  <si>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</si>
  <si>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</si>
  <si>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</si>
  <si>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</si>
  <si>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</si>
  <si>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</si>
  <si>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</si>
  <si>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</si>
  <si>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</si>
  <si>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</si>
  <si>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</si>
  <si>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</si>
  <si>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</si>
  <si>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</si>
  <si>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</si>
  <si>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</si>
  <si>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</si>
  <si>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</si>
  <si>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</si>
  <si>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</si>
  <si>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</si>
  <si>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</si>
  <si>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</si>
  <si>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</si>
  <si>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</si>
  <si>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</si>
  <si>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</si>
  <si>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</si>
  <si>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</si>
  <si>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</si>
  <si>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</si>
  <si>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</si>
  <si>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</si>
  <si>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</si>
  <si>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</si>
  <si>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</si>
  <si>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</si>
  <si>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</si>
  <si>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</si>
  <si>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</si>
  <si>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</si>
  <si>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</si>
  <si>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</si>
  <si>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</si>
  <si>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</si>
  <si>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</si>
  <si>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</si>
  <si>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</si>
  <si>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</si>
  <si>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</si>
  <si>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</si>
  <si>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</si>
  <si>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</si>
  <si>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</si>
  <si>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</si>
  <si>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</si>
  <si>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</si>
  <si>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</si>
  <si>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</si>
  <si>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</si>
  <si>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</si>
  <si>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</si>
  <si>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</si>
  <si>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</si>
  <si>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</si>
  <si>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</si>
  <si>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</si>
  <si>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</si>
  <si>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</si>
  <si>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</si>
  <si>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</si>
  <si>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</si>
  <si>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</si>
  <si>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</si>
  <si>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</si>
  <si>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</si>
  <si>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</si>
  <si>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</si>
  <si>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</si>
  <si>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</si>
  <si>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</si>
  <si>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</si>
  <si>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</si>
  <si>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</si>
  <si>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</si>
  <si>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</si>
  <si>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</si>
  <si>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</si>
  <si>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</si>
  <si>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</si>
  <si>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</si>
  <si>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</si>
  <si>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</si>
  <si>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</si>
  <si>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</si>
  <si>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</si>
  <si>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</si>
  <si>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</si>
  <si>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</si>
  <si>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</si>
  <si>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</si>
  <si>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</si>
  <si>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</si>
  <si>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</si>
  <si>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</si>
  <si>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</si>
  <si>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</si>
  <si>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</si>
  <si>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</si>
  <si>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</si>
  <si>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</si>
  <si>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</si>
  <si>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</si>
  <si>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</si>
  <si>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</si>
  <si>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</si>
  <si>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</si>
  <si>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</si>
  <si>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</si>
  <si>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</si>
  <si>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</si>
  <si>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</si>
  <si>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</si>
  <si>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</si>
  <si>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</si>
  <si>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</si>
  <si>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</si>
  <si>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</si>
  <si>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</si>
  <si>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</si>
  <si>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</si>
  <si>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</si>
  <si>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</si>
  <si>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</si>
  <si>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</si>
  <si>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</si>
  <si>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</si>
  <si>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</si>
  <si>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</si>
  <si>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</si>
  <si>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</si>
  <si>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</si>
  <si>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</si>
  <si>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</si>
  <si>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</si>
  <si>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</si>
  <si>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</si>
  <si>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</si>
  <si>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</si>
  <si>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</si>
  <si>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</si>
  <si>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</si>
  <si>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</si>
  <si>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</si>
  <si>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</si>
  <si>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</si>
  <si>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</si>
  <si>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</si>
  <si>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</si>
  <si>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</si>
  <si>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</si>
  <si>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</si>
  <si>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</si>
  <si>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</si>
  <si>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</si>
  <si>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</si>
  <si>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</si>
  <si>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</si>
  <si>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</si>
  <si>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</si>
  <si>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</si>
  <si>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</si>
  <si>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</si>
  <si>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</si>
  <si>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</si>
  <si>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</si>
  <si>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</si>
  <si>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</si>
  <si>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</si>
  <si>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</si>
  <si>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</si>
  <si>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</si>
  <si>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</si>
  <si>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</si>
  <si>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</si>
  <si>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</si>
  <si>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</si>
  <si>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</si>
  <si>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</si>
  <si>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</si>
  <si>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</si>
  <si>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</si>
  <si>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</si>
  <si>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</si>
  <si>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</si>
  <si>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</si>
  <si>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</si>
  <si>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</si>
  <si>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</si>
  <si>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</si>
  <si>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</si>
  <si>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</si>
  <si>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</si>
  <si>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</si>
  <si>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</si>
  <si>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</si>
  <si>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</si>
  <si>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</si>
  <si>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</si>
  <si>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</si>
  <si>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</si>
  <si>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</si>
  <si>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</si>
  <si>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</si>
  <si>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</si>
  <si>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</si>
  <si>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</si>
  <si>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</si>
  <si>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</si>
  <si>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</si>
  <si>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</si>
  <si>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</si>
  <si>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</si>
  <si>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</si>
  <si>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</si>
  <si>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</si>
  <si>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</si>
  <si>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</si>
  <si>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</si>
  <si>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</si>
  <si>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</si>
  <si>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</si>
  <si>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</si>
  <si>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</si>
  <si>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</si>
  <si>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</si>
  <si>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</si>
  <si>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</si>
  <si>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</si>
  <si>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</si>
  <si>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</si>
  <si>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</si>
  <si>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</si>
  <si>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</si>
  <si>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</si>
  <si>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</si>
  <si>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</si>
  <si>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</si>
  <si>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</si>
  <si>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</si>
  <si>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</si>
  <si>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</si>
  <si>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</si>
  <si>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</si>
  <si>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</si>
  <si>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</si>
  <si>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</si>
  <si>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</si>
  <si>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</si>
  <si>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</si>
  <si>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</si>
  <si>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</si>
  <si>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</si>
  <si>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</si>
  <si>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</si>
  <si>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</si>
  <si>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</si>
  <si>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</si>
  <si>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</si>
  <si>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</si>
  <si>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</si>
  <si>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</si>
  <si>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</si>
  <si>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</si>
  <si>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</si>
  <si>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</si>
  <si>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</si>
  <si>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</si>
  <si>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</si>
  <si>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</si>
  <si>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</si>
  <si>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</si>
  <si>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</si>
  <si>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</si>
  <si>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</si>
  <si>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</si>
  <si>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</si>
  <si>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</si>
  <si>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</si>
  <si>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</si>
  <si>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</si>
  <si>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</si>
  <si>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</si>
  <si>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</si>
  <si>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</si>
  <si>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</si>
  <si>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</si>
  <si>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</si>
  <si>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</si>
  <si>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</si>
  <si>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</si>
  <si>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</si>
  <si>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</si>
  <si>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</si>
  <si>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</si>
  <si>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</si>
  <si>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</si>
  <si>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</si>
  <si>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</si>
  <si>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</si>
  <si>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</si>
  <si>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</si>
  <si>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</si>
  <si>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</si>
  <si>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</si>
  <si>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</si>
  <si>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</si>
  <si>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</si>
  <si>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</si>
  <si>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</si>
  <si>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</si>
  <si>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</si>
  <si>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</si>
  <si>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</si>
  <si>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</si>
  <si>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</si>
  <si>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</si>
  <si>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</si>
  <si>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</si>
  <si>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</si>
  <si>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</si>
  <si>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</si>
  <si>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</si>
  <si>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</si>
  <si>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</si>
  <si>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</si>
  <si>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</si>
  <si>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</si>
  <si>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</si>
  <si>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</si>
  <si>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</si>
  <si>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</si>
  <si>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</si>
  <si>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</si>
  <si>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</si>
  <si>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</si>
  <si>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</si>
  <si>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</si>
  <si>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</si>
  <si>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</si>
  <si>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</si>
  <si>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</si>
  <si>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</si>
  <si>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</si>
  <si>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</si>
  <si>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</si>
  <si>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</si>
  <si>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</si>
  <si>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</si>
  <si>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</si>
  <si>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</si>
  <si>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</si>
  <si>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</si>
  <si>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</si>
  <si>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</si>
  <si>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</si>
  <si>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</si>
  <si>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</si>
  <si>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</si>
  <si>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</si>
  <si>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</si>
  <si>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</si>
  <si>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</si>
  <si>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</si>
  <si>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</si>
  <si>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</si>
  <si>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</si>
  <si>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</si>
  <si>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</si>
  <si>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</si>
  <si>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</si>
  <si>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</si>
  <si>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</si>
  <si>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</si>
  <si>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</si>
  <si>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</si>
  <si>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</si>
  <si>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</si>
  <si>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</si>
  <si>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</si>
  <si>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</si>
  <si>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</si>
  <si>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</si>
  <si>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</si>
  <si>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</si>
  <si>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</si>
  <si>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</si>
  <si>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</si>
  <si>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</si>
  <si>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</si>
  <si>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</si>
  <si>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</si>
  <si>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</si>
  <si>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</si>
  <si>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</si>
  <si>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</si>
  <si>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</si>
  <si>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</si>
  <si>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</si>
  <si>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</si>
  <si>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</si>
  <si>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</si>
  <si>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</si>
  <si>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</si>
  <si>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</si>
  <si>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</si>
  <si>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</si>
  <si>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</si>
  <si>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</si>
  <si>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</si>
  <si>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</si>
  <si>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</si>
  <si>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</si>
  <si>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</si>
  <si>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</si>
  <si>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</si>
  <si>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</si>
  <si>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</si>
  <si>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</si>
  <si>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</si>
  <si>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</si>
  <si>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</si>
  <si>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</si>
  <si>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</si>
  <si>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</si>
  <si>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</si>
  <si>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</si>
  <si>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</si>
  <si>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</si>
  <si>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</si>
  <si>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</si>
  <si>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</si>
  <si>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</si>
  <si>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</si>
  <si>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</si>
  <si>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</si>
  <si>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</si>
  <si>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</si>
  <si>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</si>
  <si>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</si>
  <si>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</si>
  <si>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</si>
  <si>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</si>
  <si>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</si>
  <si>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</si>
  <si>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</si>
  <si>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</si>
  <si>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</si>
  <si>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</si>
  <si>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</si>
  <si>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</si>
  <si>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</si>
  <si>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</si>
  <si>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</si>
  <si>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</si>
  <si>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</si>
  <si>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</si>
  <si>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</si>
  <si>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</si>
  <si>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</si>
  <si>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</si>
  <si>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</si>
  <si>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</si>
  <si>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</si>
  <si>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</si>
  <si>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</si>
  <si>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</si>
  <si>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</si>
  <si>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</si>
  <si>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</si>
  <si>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</si>
  <si>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</si>
  <si>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</si>
  <si>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</si>
  <si>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</si>
  <si>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</si>
  <si>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</si>
  <si>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</si>
  <si>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</si>
  <si>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</si>
  <si>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</si>
  <si>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</si>
  <si>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</si>
  <si>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</si>
  <si>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</si>
  <si>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</si>
  <si>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</si>
  <si>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</si>
  <si>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</si>
  <si>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</si>
  <si>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</si>
  <si>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</si>
  <si>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</si>
  <si>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</si>
  <si>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</si>
  <si>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</si>
  <si>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</si>
  <si>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</si>
  <si>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</si>
  <si>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</si>
  <si>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</si>
  <si>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</si>
  <si>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</si>
  <si>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</si>
  <si>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</si>
  <si>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</si>
  <si>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</si>
  <si>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</si>
  <si>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</si>
  <si>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</si>
  <si>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</si>
  <si>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</si>
  <si>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</si>
  <si>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</si>
  <si>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</si>
  <si>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</si>
  <si>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</si>
  <si>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</si>
  <si>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</si>
  <si>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</si>
  <si>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</si>
  <si>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</si>
  <si>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</si>
  <si>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</si>
  <si>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</si>
  <si>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</si>
  <si>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</si>
  <si>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</si>
  <si>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</si>
  <si>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</si>
  <si>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</si>
  <si>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</si>
  <si>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</si>
  <si>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</si>
  <si>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</si>
  <si>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</si>
  <si>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</si>
  <si>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</si>
  <si>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</si>
  <si>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</si>
  <si>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</si>
  <si>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</si>
  <si>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</si>
  <si>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</si>
  <si>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</si>
  <si>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</si>
  <si>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</si>
  <si>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</si>
  <si>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</si>
  <si>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</si>
  <si>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</si>
  <si>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</si>
  <si>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</si>
  <si>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</si>
  <si>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</si>
  <si>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</si>
  <si>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</si>
  <si>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</si>
  <si>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</si>
  <si>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</si>
  <si>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</si>
  <si>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</si>
  <si>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</si>
  <si>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</si>
  <si>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</si>
  <si>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</si>
  <si>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</si>
  <si>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</si>
  <si>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</si>
  <si>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</si>
  <si>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</si>
  <si>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</si>
  <si>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</si>
  <si>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</si>
  <si>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</si>
  <si>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</si>
  <si>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</si>
  <si>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</si>
  <si>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</si>
  <si>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</si>
  <si>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</si>
  <si>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</si>
  <si>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</si>
  <si>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</si>
  <si>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</si>
  <si>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</si>
  <si>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</si>
  <si>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</si>
  <si>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</si>
  <si>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</si>
  <si>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</si>
  <si>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</si>
  <si>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</si>
  <si>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</si>
  <si>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</si>
  <si>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</si>
  <si>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</si>
  <si>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</si>
  <si>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</si>
  <si>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</si>
  <si>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</si>
  <si>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</si>
  <si>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</si>
  <si>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</si>
  <si>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</si>
  <si>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</si>
  <si>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</si>
  <si>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</si>
  <si>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</si>
  <si>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</si>
  <si>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</si>
  <si>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</si>
  <si>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</si>
  <si>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</si>
  <si>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</si>
  <si>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</si>
  <si>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</si>
  <si>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</si>
  <si>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</si>
  <si>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</si>
  <si>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</si>
  <si>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</si>
  <si>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</si>
  <si>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</si>
  <si>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</si>
  <si>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</si>
  <si>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</si>
  <si>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</si>
  <si>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</si>
  <si>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</si>
  <si>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</si>
  <si>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</si>
  <si>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</si>
  <si>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</si>
  <si>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</si>
  <si>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</si>
  <si>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</si>
  <si>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</si>
  <si>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</si>
  <si>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</si>
  <si>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</si>
  <si>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</si>
  <si>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</si>
  <si>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</si>
  <si>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</si>
  <si>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</si>
  <si>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</si>
  <si>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</si>
  <si>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</si>
  <si>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</si>
  <si>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</si>
  <si>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</si>
  <si>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</si>
  <si>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</si>
  <si>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</si>
  <si>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</si>
  <si>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</si>
  <si>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</si>
  <si>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</si>
  <si>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</si>
  <si>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</si>
  <si>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</si>
  <si>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</si>
  <si>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</si>
  <si>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</si>
  <si>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</si>
  <si>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</si>
  <si>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</si>
  <si>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</si>
  <si>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</si>
  <si>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</si>
  <si>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</si>
  <si>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</si>
  <si>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</si>
  <si>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</si>
  <si>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</si>
  <si>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</si>
  <si>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</si>
  <si>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</si>
  <si>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</si>
  <si>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</si>
  <si>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</si>
  <si>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</si>
  <si>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</si>
  <si>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</si>
  <si>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</si>
  <si>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</si>
  <si>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</si>
  <si>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</si>
  <si>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</si>
  <si>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</si>
  <si>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</si>
  <si>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</si>
  <si>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</si>
  <si>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</si>
  <si>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</si>
  <si>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</si>
  <si>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</si>
  <si>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</si>
  <si>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</si>
  <si>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</si>
  <si>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</si>
  <si>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</si>
  <si>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</si>
  <si>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</si>
  <si>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</si>
  <si>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</si>
  <si>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</si>
  <si>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</si>
  <si>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</si>
  <si>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</si>
  <si>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</si>
  <si>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</si>
  <si>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</si>
  <si>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</si>
  <si>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</si>
  <si>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</si>
  <si>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</si>
  <si>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</si>
  <si>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</si>
  <si>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</si>
  <si>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</si>
  <si>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</si>
  <si>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</si>
  <si>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</si>
  <si>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</si>
  <si>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</si>
  <si>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</si>
  <si>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</si>
  <si>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</si>
  <si>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</si>
  <si>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</si>
  <si>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</si>
  <si>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</si>
  <si>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</si>
  <si>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</si>
  <si>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</si>
  <si>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</si>
  <si>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</si>
  <si>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</si>
  <si>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</si>
  <si>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</si>
  <si>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</si>
  <si>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</si>
  <si>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</si>
  <si>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</si>
  <si>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</si>
  <si>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</si>
  <si>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</si>
  <si>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</si>
  <si>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</si>
  <si>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</si>
  <si>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</si>
  <si>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</si>
  <si>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</si>
  <si>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</si>
  <si>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</si>
  <si>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</si>
  <si>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</si>
  <si>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</si>
  <si>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</si>
  <si>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</si>
  <si>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</si>
  <si>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</si>
  <si>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</si>
  <si>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</si>
  <si>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</si>
  <si>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</si>
  <si>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</si>
  <si>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</si>
  <si>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</si>
  <si>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</si>
  <si>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</si>
  <si>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</si>
  <si>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</si>
  <si>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</si>
  <si>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</si>
  <si>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</si>
  <si>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</si>
  <si>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</si>
  <si>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</si>
  <si>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</si>
  <si>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</si>
  <si>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</si>
  <si>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</si>
  <si>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</si>
  <si>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</si>
  <si>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</si>
  <si>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</si>
  <si>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</si>
  <si>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</si>
  <si>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</si>
  <si>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</si>
  <si>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</si>
  <si>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</si>
  <si>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</si>
  <si>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</si>
  <si>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</si>
  <si>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</si>
  <si>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</si>
  <si>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</si>
  <si>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</si>
  <si>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</si>
  <si>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</si>
  <si>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</si>
  <si>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</si>
  <si>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</si>
  <si>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</si>
  <si>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</si>
  <si>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</si>
  <si>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</si>
  <si>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</si>
  <si>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</si>
  <si>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</si>
  <si>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</si>
  <si>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</si>
  <si>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</si>
  <si>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</si>
  <si>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</si>
  <si>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</si>
  <si>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</si>
  <si>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</si>
  <si>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</si>
  <si>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</si>
  <si>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</si>
  <si>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</si>
  <si>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</si>
  <si>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</si>
  <si>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</si>
  <si>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</si>
  <si>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</si>
  <si>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</si>
  <si>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</si>
  <si>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</si>
  <si>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</si>
  <si>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</si>
  <si>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</si>
  <si>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</si>
  <si>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</si>
  <si>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</si>
  <si>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</si>
  <si>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</si>
  <si>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</si>
  <si>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</si>
  <si>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</si>
  <si>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</si>
  <si>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</si>
  <si>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</si>
  <si>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</si>
  <si>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</si>
  <si>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</si>
  <si>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</si>
  <si>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</si>
  <si>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</si>
  <si>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</si>
  <si>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</si>
  <si>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</si>
  <si>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</si>
  <si>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</si>
  <si>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</si>
  <si>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</si>
  <si>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</si>
  <si>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</si>
  <si>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</si>
  <si>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</si>
  <si>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</si>
  <si>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</si>
  <si>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</si>
  <si>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</si>
  <si>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</si>
  <si>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</si>
  <si>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</si>
  <si>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</si>
  <si>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</si>
  <si>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</si>
  <si>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</si>
  <si>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</si>
  <si>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</si>
  <si>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</si>
  <si>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</si>
  <si>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</si>
  <si>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</si>
  <si>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</si>
  <si>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</si>
  <si>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</si>
  <si>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</si>
  <si>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</si>
  <si>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</si>
  <si>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</si>
  <si>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</si>
  <si>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</si>
  <si>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</si>
  <si>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</si>
  <si>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</si>
  <si>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</si>
  <si>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</si>
  <si>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</si>
  <si>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</si>
  <si>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</si>
  <si>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</si>
  <si>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</si>
  <si>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</si>
  <si>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</si>
  <si>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</si>
  <si>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</si>
  <si>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</si>
  <si>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</si>
  <si>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</si>
  <si>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</si>
  <si>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</si>
  <si>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</si>
  <si>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</si>
  <si>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</si>
  <si>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</si>
  <si>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</si>
  <si>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</si>
  <si>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</si>
  <si>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</si>
  <si>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</si>
  <si>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</si>
  <si>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</si>
  <si>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</si>
  <si>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</si>
  <si>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</si>
  <si>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</si>
  <si>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</si>
  <si>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</si>
  <si>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</si>
  <si>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</si>
  <si>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</si>
  <si>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</si>
  <si>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</si>
  <si>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</si>
  <si>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</si>
  <si>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</si>
  <si>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</si>
  <si>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</si>
  <si>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</si>
  <si>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</si>
  <si>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</si>
  <si>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</si>
  <si>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</si>
  <si>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</si>
  <si>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</si>
  <si>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</si>
  <si>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</si>
  <si>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</si>
  <si>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</si>
  <si>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</si>
  <si>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</si>
  <si>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</si>
  <si>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</si>
  <si>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</si>
  <si>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</si>
  <si>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</si>
  <si>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</si>
  <si>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</si>
  <si>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</si>
  <si>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</si>
  <si>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</si>
  <si>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</si>
  <si>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</si>
  <si>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</si>
  <si>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</si>
  <si>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</si>
  <si>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</si>
  <si>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</si>
  <si>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</si>
  <si>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</si>
  <si>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</si>
  <si>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</si>
  <si>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</si>
  <si>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</si>
  <si>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</si>
  <si>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</si>
  <si>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</si>
  <si>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</si>
  <si>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</si>
  <si>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</si>
  <si>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</si>
  <si>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</si>
  <si>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</si>
  <si>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</si>
  <si>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</si>
  <si>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</si>
  <si>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</si>
  <si>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</si>
  <si>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</si>
  <si>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</si>
  <si>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</si>
  <si>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</si>
  <si>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</si>
  <si>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</si>
  <si>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</si>
  <si>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</si>
  <si>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</si>
  <si>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</si>
  <si>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</si>
  <si>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</si>
  <si>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</si>
  <si>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</si>
  <si>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</si>
  <si>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</si>
  <si>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</si>
  <si>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</si>
  <si>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</si>
  <si>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</si>
  <si>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</si>
  <si>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</si>
  <si>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</si>
  <si>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</si>
  <si>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</si>
  <si>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</si>
  <si>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</si>
  <si>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</si>
  <si>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</si>
  <si>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</si>
  <si>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</si>
  <si>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</si>
  <si>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</si>
  <si>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</si>
  <si>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</si>
  <si>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</si>
  <si>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</si>
  <si>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</si>
  <si>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</si>
  <si>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</si>
  <si>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</si>
  <si>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</si>
  <si>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</si>
  <si>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</si>
  <si>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</si>
  <si>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</si>
  <si>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</si>
  <si>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</si>
  <si>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</si>
  <si>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</si>
  <si>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</si>
  <si>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</si>
  <si>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</si>
  <si>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</si>
  <si>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</si>
  <si>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</si>
  <si>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</si>
  <si>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</si>
  <si>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</si>
  <si>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</si>
  <si>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</si>
  <si>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</si>
  <si>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</si>
  <si>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</si>
  <si>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</si>
  <si>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</si>
  <si>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</si>
  <si>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</si>
  <si>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</si>
  <si>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</si>
  <si>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</si>
  <si>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</si>
  <si>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</si>
  <si>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</si>
  <si>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</si>
  <si>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</si>
  <si>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</si>
  <si>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</si>
  <si>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</si>
  <si>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</si>
  <si>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</si>
  <si>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</si>
  <si>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</si>
  <si>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</si>
  <si>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</si>
  <si>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</si>
  <si>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</si>
  <si>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</si>
  <si>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</si>
  <si>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</si>
  <si>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</si>
  <si>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</si>
  <si>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</si>
  <si>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</si>
  <si>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</si>
  <si>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</si>
  <si>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</si>
  <si>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</si>
  <si>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</si>
  <si>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</si>
  <si>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</si>
  <si>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</si>
  <si>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</si>
  <si>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</si>
  <si>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</si>
  <si>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</si>
  <si>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</si>
  <si>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</si>
  <si>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</si>
  <si>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</si>
  <si>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</si>
  <si>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</si>
  <si>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</si>
  <si>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</si>
  <si>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</si>
  <si>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</si>
  <si>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</si>
  <si>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</si>
  <si>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</si>
  <si>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</si>
  <si>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</si>
  <si>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</si>
  <si>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</si>
  <si>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</si>
  <si>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</si>
  <si>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</si>
  <si>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</si>
  <si>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</si>
  <si>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</si>
  <si>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</si>
  <si>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</si>
  <si>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</si>
  <si>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</si>
  <si>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</si>
  <si>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</si>
  <si>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</si>
  <si>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</si>
  <si>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</si>
  <si>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</si>
  <si>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</si>
  <si>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</si>
  <si>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</si>
  <si>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</si>
  <si>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</si>
  <si>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</si>
  <si>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</si>
  <si>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</si>
  <si>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</si>
  <si>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</si>
  <si>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</si>
  <si>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</si>
  <si>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</si>
  <si>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</si>
  <si>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</si>
  <si>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</si>
  <si>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</si>
  <si>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</si>
  <si>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</si>
  <si>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</si>
  <si>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</si>
  <si>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</si>
  <si>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</si>
  <si>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</si>
  <si>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</si>
  <si>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</si>
  <si>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</si>
  <si>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</si>
  <si>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</si>
  <si>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</si>
  <si>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</si>
  <si>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</si>
  <si>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</si>
  <si>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</si>
  <si>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</si>
  <si>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</si>
  <si>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</si>
  <si>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</si>
  <si>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</si>
  <si>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</si>
  <si>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</si>
  <si>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</si>
  <si>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</si>
  <si>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</si>
  <si>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</si>
  <si>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</si>
  <si>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</si>
  <si>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</si>
  <si>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</si>
  <si>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</si>
  <si>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</si>
  <si>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</si>
  <si>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</si>
  <si>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</si>
  <si>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</si>
  <si>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</si>
  <si>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</si>
  <si>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</si>
  <si>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</si>
  <si>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</si>
  <si>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</si>
  <si>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</si>
  <si>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</si>
  <si>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</si>
  <si>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</si>
  <si>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</si>
  <si>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</si>
  <si>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</si>
  <si>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</si>
  <si>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</si>
  <si>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</si>
  <si>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</si>
  <si>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</si>
  <si>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</si>
  <si>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</si>
  <si>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</si>
  <si>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</si>
  <si>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</si>
  <si>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</si>
  <si>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</si>
  <si>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</si>
  <si>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</si>
  <si>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</si>
  <si>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</si>
  <si>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</si>
  <si>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</si>
  <si>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</si>
  <si>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</si>
  <si>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</si>
  <si>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</si>
  <si>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</si>
  <si>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</si>
  <si>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</si>
  <si>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</si>
  <si>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</si>
  <si>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</si>
  <si>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</si>
  <si>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</si>
  <si>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</si>
  <si>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</si>
  <si>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</si>
  <si>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</si>
  <si>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</si>
  <si>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</si>
  <si>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</si>
  <si>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</si>
  <si>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</si>
  <si>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</si>
  <si>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</si>
  <si>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</si>
  <si>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</si>
  <si>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</si>
  <si>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</si>
  <si>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</si>
  <si>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</si>
  <si>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</si>
  <si>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</si>
  <si>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</si>
  <si>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</si>
  <si>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</si>
  <si>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</si>
  <si>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</si>
  <si>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</si>
  <si>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</si>
  <si>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</si>
  <si>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</si>
  <si>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</si>
  <si>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</si>
  <si>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</si>
  <si>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</si>
  <si>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</si>
  <si>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</si>
  <si>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</si>
  <si>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</si>
  <si>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</si>
  <si>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</si>
  <si>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</si>
  <si>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</si>
  <si>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</si>
  <si>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</si>
  <si>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</si>
  <si>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</si>
  <si>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</si>
  <si>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</si>
  <si>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</si>
  <si>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</si>
  <si>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</si>
  <si>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</si>
  <si>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</si>
  <si>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</si>
  <si>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</si>
  <si>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</si>
  <si>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</si>
  <si>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</si>
  <si>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</si>
  <si>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</si>
  <si>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</si>
  <si>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</si>
  <si>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</si>
  <si>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</si>
  <si>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</si>
  <si>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</si>
  <si>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</si>
  <si>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</si>
  <si>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</si>
  <si>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</si>
  <si>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</si>
  <si>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</si>
  <si>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</si>
  <si>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</si>
  <si>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</si>
  <si>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</si>
  <si>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</si>
  <si>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</si>
  <si>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</si>
  <si>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</si>
  <si>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</si>
  <si>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</si>
  <si>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</si>
  <si>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</si>
  <si>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</si>
  <si>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</si>
  <si>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</si>
  <si>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</si>
  <si>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</si>
  <si>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</si>
  <si>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</si>
  <si>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</si>
  <si>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</si>
  <si>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</si>
  <si>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</si>
  <si>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</si>
  <si>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</si>
  <si>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</si>
  <si>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</si>
  <si>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</si>
  <si>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</si>
  <si>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</si>
  <si>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</si>
  <si>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</si>
  <si>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</si>
  <si>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</si>
  <si>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</si>
  <si>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</si>
  <si>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</si>
  <si>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</si>
  <si>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</si>
  <si>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</si>
  <si>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</si>
  <si>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</si>
  <si>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</si>
  <si>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</si>
  <si>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</si>
  <si>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</si>
  <si>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</si>
  <si>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</si>
  <si>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</si>
  <si>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</si>
  <si>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</si>
  <si>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</si>
  <si>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</si>
  <si>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</si>
  <si>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</si>
  <si>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</si>
  <si>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</si>
  <si>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</si>
  <si>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</si>
  <si>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</si>
  <si>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</si>
  <si>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</si>
  <si>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</si>
  <si>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</si>
  <si>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</si>
  <si>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</si>
  <si>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</si>
  <si>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</si>
  <si>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</si>
  <si>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</si>
  <si>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</si>
  <si>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</si>
  <si>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</si>
  <si>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</si>
  <si>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</si>
  <si>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</si>
  <si>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</si>
  <si>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</si>
  <si>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</si>
  <si>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</si>
  <si>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</si>
  <si>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</si>
  <si>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</si>
  <si>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</si>
  <si>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</si>
  <si>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</si>
  <si>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</si>
  <si>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</si>
  <si>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</si>
  <si>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</si>
  <si>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</si>
  <si>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</si>
  <si>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</si>
  <si>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</si>
  <si>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</si>
  <si>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</si>
  <si>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</si>
  <si>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</si>
  <si>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</si>
  <si>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</si>
  <si>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</si>
  <si>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</si>
  <si>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</si>
  <si>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</si>
  <si>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</si>
  <si>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</si>
  <si>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</si>
  <si>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</si>
  <si>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</si>
  <si>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</si>
  <si>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</si>
  <si>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</si>
  <si>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</si>
  <si>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</si>
  <si>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</si>
  <si>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</si>
  <si>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</si>
  <si>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</si>
  <si>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</si>
  <si>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</si>
  <si>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</si>
  <si>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</si>
  <si>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</si>
  <si>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</si>
  <si>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</si>
  <si>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</si>
  <si>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</si>
  <si>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</si>
  <si>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</si>
  <si>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</si>
  <si>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</si>
  <si>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</si>
  <si>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</si>
  <si>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</si>
  <si>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</si>
  <si>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</si>
  <si>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</si>
  <si>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</si>
  <si>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</si>
  <si>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</si>
  <si>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</si>
  <si>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</si>
  <si>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</si>
  <si>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</si>
  <si>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</si>
  <si>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</si>
  <si>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</si>
  <si>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</si>
  <si>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</si>
  <si>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</si>
  <si>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</si>
  <si>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</si>
  <si>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</si>
  <si>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</si>
  <si>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</si>
  <si>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</si>
  <si>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</si>
  <si>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</si>
  <si>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</si>
  <si>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</si>
  <si>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</si>
  <si>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</si>
  <si>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</si>
  <si>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</si>
  <si>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</si>
  <si>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</si>
  <si>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</si>
  <si>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</si>
  <si>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</si>
  <si>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</si>
  <si>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</si>
  <si>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</si>
  <si>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</si>
  <si>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</si>
  <si>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</si>
  <si>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</si>
  <si>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</si>
  <si>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</si>
  <si>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</si>
  <si>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</si>
  <si>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</si>
  <si>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</si>
  <si>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</si>
  <si>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</si>
  <si>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</si>
  <si>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</si>
  <si>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</si>
  <si>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</si>
  <si>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</si>
  <si>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</si>
  <si>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</si>
  <si>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</si>
  <si>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</si>
  <si>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</si>
  <si>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</si>
  <si>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</si>
  <si>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</si>
  <si>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</si>
  <si>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</si>
  <si>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</si>
  <si>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</si>
  <si>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</si>
  <si>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</si>
  <si>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</si>
  <si>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</si>
  <si>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</si>
  <si>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</si>
  <si>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</si>
  <si>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</si>
  <si>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</si>
  <si>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</si>
  <si>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</si>
  <si>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</si>
  <si>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</si>
  <si>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</si>
  <si>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</si>
  <si>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</si>
  <si>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</si>
  <si>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</si>
  <si>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</si>
  <si>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</si>
  <si>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</si>
  <si>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</si>
  <si>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</si>
  <si>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</si>
  <si>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</si>
  <si>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</si>
  <si>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</si>
  <si>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</si>
  <si>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</si>
  <si>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</si>
  <si>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</si>
  <si>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</si>
  <si>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</si>
  <si>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</si>
  <si>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</si>
  <si>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</si>
  <si>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</si>
  <si>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</si>
  <si>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</si>
  <si>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</si>
  <si>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</si>
  <si>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</si>
  <si>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</si>
  <si>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</si>
  <si>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</si>
  <si>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</si>
  <si>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</si>
  <si>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</si>
  <si>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</si>
  <si>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</si>
  <si>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</si>
  <si>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</si>
  <si>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</si>
  <si>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</si>
  <si>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</si>
  <si>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</si>
  <si>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</si>
  <si>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</si>
  <si>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</si>
  <si>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</si>
  <si>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</si>
  <si>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</si>
  <si>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</si>
  <si>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</si>
  <si>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</si>
  <si>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</si>
  <si>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</si>
  <si>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</si>
  <si>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</si>
  <si>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</si>
  <si>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</si>
  <si>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</si>
  <si>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</si>
  <si>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</si>
  <si>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</si>
  <si>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</si>
  <si>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</si>
  <si>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</si>
  <si>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</si>
  <si>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</si>
  <si>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</si>
  <si>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</si>
  <si>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</si>
  <si>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</si>
  <si>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</si>
  <si>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</si>
  <si>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</si>
  <si>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</si>
  <si>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</si>
  <si>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</si>
  <si>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</si>
  <si>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</si>
  <si>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</si>
  <si>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</si>
  <si>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</si>
  <si>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</si>
  <si>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</si>
  <si>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</si>
  <si>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</si>
  <si>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</si>
  <si>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</si>
  <si>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</si>
  <si>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</si>
  <si>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</si>
  <si>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</si>
  <si>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</si>
  <si>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</si>
  <si>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</si>
  <si>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</si>
  <si>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</si>
  <si>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</si>
  <si>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</si>
  <si>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</si>
  <si>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</si>
  <si>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</si>
  <si>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</si>
  <si>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</si>
  <si>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</si>
  <si>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</si>
  <si>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</si>
  <si>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</si>
  <si>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</si>
  <si>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</si>
  <si>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</si>
  <si>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</si>
  <si>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</si>
  <si>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</si>
  <si>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</si>
  <si>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</si>
  <si>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</si>
  <si>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</si>
  <si>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</si>
  <si>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</si>
  <si>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</si>
  <si>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</si>
  <si>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</si>
  <si>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</si>
  <si>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</si>
  <si>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</si>
  <si>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</si>
  <si>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</si>
  <si>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</si>
  <si>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</si>
  <si>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</si>
  <si>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</si>
  <si>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</si>
  <si>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</si>
  <si>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</si>
  <si>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</si>
  <si>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</si>
  <si>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</si>
  <si>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</si>
  <si>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</si>
  <si>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</si>
  <si>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</si>
  <si>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</si>
  <si>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</si>
  <si>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</si>
  <si>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</si>
  <si>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</si>
  <si>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</si>
  <si>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</si>
  <si>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</si>
  <si>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</si>
  <si>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</si>
  <si>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</si>
  <si>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</si>
  <si>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</si>
  <si>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</si>
  <si>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</si>
  <si>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</si>
  <si>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</si>
  <si>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</si>
  <si>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</si>
  <si>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</si>
  <si>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</si>
  <si>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</si>
  <si>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</si>
  <si>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</si>
  <si>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</si>
  <si>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</si>
  <si>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</si>
  <si>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</si>
  <si>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</si>
  <si>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</si>
  <si>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</si>
  <si>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</si>
  <si>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</si>
  <si>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</si>
  <si>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</si>
  <si>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</si>
  <si>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</si>
  <si>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</si>
  <si>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</si>
  <si>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</si>
  <si>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</si>
  <si>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</si>
  <si>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</si>
  <si>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</si>
  <si>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</si>
  <si>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</si>
  <si>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</si>
  <si>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</si>
  <si>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</si>
  <si>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</si>
  <si>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</si>
  <si>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</si>
  <si>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</si>
  <si>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</si>
  <si>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</si>
  <si>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</si>
  <si>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</si>
  <si>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</si>
  <si>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</si>
  <si>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</si>
  <si>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</si>
  <si>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</si>
  <si>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</si>
  <si>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</si>
  <si>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</si>
  <si>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</si>
  <si>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</si>
  <si>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</si>
  <si>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</si>
  <si>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</si>
  <si>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</si>
  <si>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</si>
  <si>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</si>
  <si>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</si>
  <si>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</si>
  <si>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</si>
  <si>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</si>
  <si>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</si>
  <si>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</si>
  <si>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</si>
  <si>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</si>
  <si>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</si>
  <si>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</si>
  <si>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</si>
  <si>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</si>
  <si>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</si>
  <si>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</si>
  <si>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</si>
  <si>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</si>
  <si>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</si>
  <si>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</si>
  <si>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</si>
  <si>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</si>
  <si>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</si>
  <si>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</si>
  <si>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</si>
  <si>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</si>
  <si>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</si>
  <si>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</si>
  <si>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</si>
  <si>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</si>
  <si>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</si>
  <si>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</si>
  <si>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</si>
  <si>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</si>
  <si>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</si>
  <si>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</si>
  <si>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</si>
  <si>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</si>
  <si>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</si>
  <si>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</si>
  <si>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</si>
  <si>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</si>
  <si>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</si>
  <si>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</si>
  <si>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</si>
  <si>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</si>
  <si>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</si>
  <si>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</si>
  <si>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</si>
  <si>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</si>
  <si>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</si>
  <si>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</si>
  <si>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</si>
  <si>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</si>
  <si>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</si>
  <si>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</si>
  <si>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</si>
  <si>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</si>
  <si>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</si>
  <si>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</si>
  <si>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</si>
  <si>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</si>
  <si>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</si>
  <si>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</si>
  <si>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</si>
  <si>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</si>
  <si>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</si>
  <si>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</si>
  <si>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</si>
  <si>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</si>
  <si>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</si>
  <si>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</si>
  <si>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</si>
  <si>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</si>
  <si>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</si>
  <si>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</si>
  <si>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</si>
  <si>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</si>
  <si>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</si>
  <si>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</si>
  <si>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</si>
  <si>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</si>
  <si>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</si>
  <si>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</si>
  <si>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</si>
  <si>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</si>
  <si>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</si>
  <si>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</si>
  <si>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</si>
  <si>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</si>
  <si>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</si>
  <si>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</si>
  <si>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</si>
  <si>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</si>
  <si>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</si>
  <si>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</si>
  <si>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</si>
  <si>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</si>
  <si>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</si>
  <si>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</si>
  <si>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</si>
  <si>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</si>
  <si>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</si>
  <si>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</si>
  <si>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</si>
  <si>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</si>
  <si>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</si>
  <si>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</si>
  <si>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</si>
  <si>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</si>
  <si>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</si>
  <si>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</si>
  <si>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</si>
  <si>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</si>
  <si>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</si>
  <si>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</si>
  <si>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</si>
  <si>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</si>
  <si>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</si>
  <si>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</si>
  <si>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</si>
  <si>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</si>
  <si>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</si>
  <si>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</si>
  <si>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</si>
  <si>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</si>
  <si>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</si>
  <si>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</si>
  <si>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</si>
  <si>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</si>
  <si>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</si>
  <si>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</si>
  <si>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</si>
  <si>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</si>
  <si>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</si>
  <si>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</si>
  <si>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</si>
  <si>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</si>
  <si>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</si>
  <si>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</si>
  <si>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</si>
  <si>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</si>
  <si>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</si>
  <si>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</si>
  <si>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</si>
  <si>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</si>
  <si>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</si>
  <si>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</si>
  <si>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</si>
  <si>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</si>
  <si>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</si>
  <si>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</si>
  <si>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</si>
  <si>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</si>
  <si>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</si>
  <si>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</si>
  <si>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</si>
  <si>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</si>
  <si>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</si>
  <si>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</si>
  <si>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</si>
  <si>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</si>
  <si>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</si>
  <si>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</si>
  <si>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</si>
  <si>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</si>
  <si>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</si>
  <si>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</si>
  <si>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</si>
  <si>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</si>
  <si>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</si>
  <si>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</si>
  <si>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</si>
  <si>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</si>
  <si>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</si>
  <si>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</si>
  <si>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</si>
  <si>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</si>
  <si>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</si>
  <si>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</si>
  <si>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</si>
  <si>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</si>
  <si>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</si>
  <si>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</si>
  <si>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</si>
  <si>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</si>
  <si>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</si>
  <si>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</si>
  <si>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</si>
  <si>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</si>
  <si>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</si>
  <si>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</si>
  <si>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</si>
  <si>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</si>
  <si>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</si>
  <si>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</si>
  <si>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</si>
  <si>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</si>
  <si>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</si>
  <si>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</si>
  <si>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</si>
  <si>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</si>
  <si>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</si>
  <si>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</si>
  <si>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</si>
  <si>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</si>
  <si>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</si>
  <si>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</si>
  <si>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</si>
  <si>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</si>
  <si>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</si>
  <si>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</si>
  <si>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</si>
  <si>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</si>
  <si>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</si>
  <si>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</si>
  <si>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</si>
  <si>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</si>
  <si>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</si>
  <si>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</si>
  <si>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</si>
  <si>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</si>
  <si>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</si>
  <si>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</si>
  <si>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</si>
  <si>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</si>
  <si>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</si>
  <si>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</si>
  <si>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</si>
  <si>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</si>
  <si>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</si>
  <si>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</si>
  <si>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</si>
  <si>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</si>
  <si>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</si>
  <si>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</si>
  <si>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</si>
  <si>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</si>
  <si>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</si>
  <si>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</si>
  <si>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</si>
  <si>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</si>
  <si>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</si>
  <si>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</si>
  <si>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</si>
  <si>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</si>
  <si>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</si>
  <si>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</si>
  <si>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</si>
  <si>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</si>
  <si>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</si>
  <si>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</si>
  <si>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</si>
  <si>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</si>
  <si>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</si>
  <si>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</si>
  <si>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</si>
  <si>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</si>
  <si>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</si>
  <si>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</si>
  <si>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</si>
  <si>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</si>
  <si>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</si>
  <si>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</si>
  <si>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</si>
  <si>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</si>
  <si>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</si>
  <si>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</si>
  <si>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</si>
  <si>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</si>
  <si>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</si>
  <si>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</si>
  <si>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</si>
  <si>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</si>
  <si>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</si>
  <si>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</si>
  <si>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</si>
  <si>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</si>
  <si>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</si>
  <si>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</si>
  <si>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</si>
  <si>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</si>
  <si>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</si>
  <si>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</si>
  <si>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</si>
  <si>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</si>
  <si>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</si>
  <si>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</si>
  <si>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</si>
  <si>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</si>
  <si>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</si>
  <si>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</si>
  <si>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</si>
  <si>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</si>
  <si>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</si>
  <si>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</si>
  <si>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</si>
  <si>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</si>
  <si>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</si>
  <si>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</si>
  <si>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</si>
  <si>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</si>
  <si>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</si>
  <si>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</si>
  <si>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</si>
  <si>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</si>
  <si>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</si>
  <si>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</si>
  <si>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</si>
  <si>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</si>
  <si>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</si>
  <si>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</si>
  <si>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</si>
  <si>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</si>
  <si>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</si>
  <si>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</si>
  <si>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</si>
  <si>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</si>
  <si>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</si>
  <si>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</si>
  <si>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</si>
  <si>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</si>
  <si>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</si>
  <si>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</si>
  <si>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</si>
  <si>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</si>
  <si>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</si>
  <si>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</si>
  <si>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</si>
  <si>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</si>
  <si>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</si>
  <si>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</si>
  <si>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</si>
  <si>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</si>
  <si>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</si>
  <si>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</si>
  <si>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</si>
  <si>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</si>
  <si>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</si>
  <si>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</si>
  <si>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</si>
  <si>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</si>
  <si>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</si>
  <si>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</si>
  <si>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</si>
  <si>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</si>
  <si>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</si>
  <si>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</si>
  <si>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</si>
  <si>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</si>
  <si>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</si>
  <si>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</si>
  <si>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</si>
  <si>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</si>
  <si>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</si>
  <si>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</si>
  <si>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</si>
  <si>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</si>
  <si>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</si>
  <si>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</si>
  <si>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</si>
  <si>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</si>
  <si>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</si>
  <si>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</si>
  <si>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</si>
  <si>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</si>
  <si>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</si>
  <si>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</si>
  <si>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</si>
  <si>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</si>
  <si>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</si>
  <si>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</si>
  <si>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</si>
  <si>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</si>
  <si>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</si>
  <si>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</si>
  <si>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</si>
  <si>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</si>
  <si>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</si>
  <si>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</si>
  <si>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</si>
  <si>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</si>
  <si>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</si>
  <si>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</si>
  <si>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</si>
  <si>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</si>
  <si>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</si>
  <si>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</si>
  <si>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</si>
  <si>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</si>
  <si>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</si>
  <si>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</si>
  <si>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</si>
  <si>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</si>
  <si>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</si>
  <si>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</si>
  <si>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</si>
  <si>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</si>
  <si>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</si>
  <si>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</si>
  <si>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</si>
  <si>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</si>
  <si>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</si>
  <si>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</si>
  <si>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</si>
  <si>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</si>
  <si>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</si>
  <si>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</si>
  <si>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</si>
  <si>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</si>
  <si>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</si>
  <si>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</si>
  <si>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</si>
  <si>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</si>
  <si>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</si>
  <si>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</si>
  <si>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</si>
  <si>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</si>
  <si>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</si>
  <si>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</si>
  <si>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</si>
  <si>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</si>
  <si>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</si>
  <si>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</si>
  <si>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</si>
  <si>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</si>
  <si>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</si>
  <si>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</si>
  <si>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</si>
  <si>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</si>
  <si>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</si>
  <si>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</si>
  <si>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</si>
  <si>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</si>
  <si>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</si>
  <si>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</si>
  <si>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</si>
  <si>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</si>
  <si>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</si>
  <si>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</si>
  <si>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</si>
  <si>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</si>
  <si>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</si>
  <si>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</si>
  <si>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</si>
  <si>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</si>
  <si>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</si>
  <si>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</si>
  <si>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</si>
  <si>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</si>
  <si>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</si>
  <si>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</si>
  <si>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</si>
  <si>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</si>
  <si>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</si>
  <si>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</si>
  <si>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</si>
  <si>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</si>
  <si>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</si>
  <si>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</si>
  <si>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</si>
  <si>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</si>
  <si>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</si>
  <si>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</si>
  <si>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</si>
  <si>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</si>
  <si>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</si>
  <si>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</si>
  <si>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</si>
  <si>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</si>
  <si>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</si>
  <si>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</si>
  <si>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</si>
  <si>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</si>
  <si>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</si>
  <si>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</si>
  <si>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</si>
  <si>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</si>
  <si>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</si>
  <si>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</si>
  <si>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</si>
  <si>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</si>
  <si>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</si>
  <si>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</si>
  <si>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</si>
  <si>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</si>
  <si>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</si>
  <si>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</si>
  <si>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</si>
  <si>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</si>
  <si>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</si>
  <si>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</si>
  <si>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</si>
  <si>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</si>
  <si>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</si>
  <si>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</si>
  <si>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</si>
  <si>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</si>
  <si>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</si>
  <si>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</si>
  <si>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</si>
  <si>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</si>
  <si>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</si>
  <si>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</si>
  <si>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</si>
  <si>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</si>
  <si>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</si>
  <si>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</si>
  <si>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</si>
  <si>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</si>
  <si>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</si>
  <si>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</si>
  <si>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</si>
  <si>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</si>
  <si>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</si>
  <si>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</si>
  <si>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</si>
  <si>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</si>
  <si>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</si>
  <si>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</si>
  <si>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</si>
  <si>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</si>
  <si>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</si>
  <si>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</si>
  <si>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</si>
  <si>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</si>
  <si>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</si>
  <si>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</si>
  <si>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</si>
  <si>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</si>
  <si>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</si>
  <si>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</si>
  <si>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</si>
  <si>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</si>
  <si>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</si>
  <si>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</si>
  <si>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</si>
  <si>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</si>
  <si>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</si>
  <si>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</si>
  <si>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</si>
  <si>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</si>
  <si>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</si>
  <si>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</si>
  <si>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</si>
  <si>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</si>
  <si>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</si>
  <si>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</si>
  <si>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</si>
  <si>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</si>
  <si>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</si>
  <si>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</si>
  <si>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</si>
  <si>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</si>
  <si>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</si>
  <si>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</si>
  <si>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</si>
  <si>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</si>
  <si>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</si>
  <si>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</si>
  <si>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</si>
  <si>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</si>
  <si>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</si>
  <si>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</si>
  <si>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</si>
  <si>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</si>
  <si>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</si>
  <si>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</si>
  <si>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</si>
  <si>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</si>
  <si>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</si>
  <si>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</si>
  <si>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</si>
  <si>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</si>
  <si>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</si>
  <si>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</si>
  <si>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</si>
  <si>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</si>
  <si>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</si>
  <si>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</si>
  <si>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</si>
  <si>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</si>
  <si>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</si>
  <si>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</si>
  <si>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</si>
  <si>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</si>
  <si>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</si>
  <si>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</si>
  <si>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</si>
  <si>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</si>
  <si>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</si>
  <si>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</si>
  <si>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</si>
  <si>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</si>
  <si>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</si>
  <si>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</si>
  <si>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</si>
  <si>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</si>
  <si>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</si>
  <si>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</si>
  <si>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</si>
  <si>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</si>
  <si>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</si>
  <si>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</si>
  <si>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</si>
  <si>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</si>
  <si>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</si>
  <si>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</si>
  <si>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</si>
  <si>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</si>
  <si>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</si>
  <si>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</si>
  <si>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</si>
  <si>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</si>
  <si>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</si>
  <si>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</si>
  <si>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</si>
  <si>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</si>
  <si>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</si>
  <si>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</si>
  <si>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</si>
  <si>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</si>
  <si>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</si>
  <si>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</si>
  <si>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</si>
  <si>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</si>
  <si>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</si>
  <si>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</si>
  <si>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</si>
  <si>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</si>
  <si>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</si>
  <si>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</si>
  <si>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</si>
  <si>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</si>
  <si>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</si>
  <si>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</si>
  <si>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</si>
  <si>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</si>
  <si>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</si>
  <si>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</si>
  <si>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</si>
  <si>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</si>
  <si>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</si>
  <si>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</si>
  <si>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</si>
  <si>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</si>
  <si>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</si>
  <si>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</si>
  <si>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</si>
  <si>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</si>
  <si>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</si>
  <si>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</si>
  <si>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</si>
  <si>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</si>
  <si>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</si>
  <si>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</si>
  <si>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</si>
  <si>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</si>
  <si>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</si>
  <si>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</si>
  <si>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</si>
  <si>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</si>
  <si>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</si>
  <si>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</si>
  <si>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</si>
  <si>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</si>
  <si>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</si>
  <si>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</si>
  <si>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</si>
  <si>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</si>
  <si>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</si>
  <si>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</si>
  <si>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</si>
  <si>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</si>
  <si>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</si>
  <si>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</si>
  <si>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</si>
  <si>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</si>
  <si>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</si>
  <si>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</si>
  <si>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</si>
  <si>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</si>
  <si>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</si>
  <si>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</si>
  <si>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</si>
  <si>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</si>
  <si>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</si>
  <si>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</si>
  <si>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</si>
  <si>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</si>
  <si>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</si>
  <si>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</si>
  <si>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</si>
  <si>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</si>
  <si>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</si>
  <si>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</si>
  <si>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</si>
  <si>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</si>
  <si>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</si>
  <si>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</si>
  <si>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</si>
  <si>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</si>
  <si>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</si>
  <si>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</si>
  <si>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</si>
  <si>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</si>
  <si>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</si>
  <si>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</si>
  <si>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</si>
  <si>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</si>
  <si>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</si>
  <si>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</si>
  <si>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</si>
  <si>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</si>
  <si>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</si>
  <si>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</si>
  <si>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</si>
  <si>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</si>
  <si>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</si>
  <si>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</si>
  <si>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</si>
  <si>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</si>
  <si>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</si>
  <si>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</si>
  <si>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</si>
  <si>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</si>
  <si>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</si>
  <si>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</si>
  <si>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</si>
  <si>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</si>
  <si>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</si>
  <si>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</si>
  <si>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</si>
  <si>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</si>
  <si>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</si>
  <si>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</si>
  <si>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</si>
  <si>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</si>
  <si>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</si>
  <si>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</si>
  <si>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</si>
  <si>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</si>
  <si>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</si>
  <si>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</si>
  <si>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</si>
  <si>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</si>
  <si>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</si>
  <si>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</si>
  <si>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</si>
  <si>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</si>
  <si>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</si>
  <si>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</si>
  <si>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</si>
  <si>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</si>
  <si>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</si>
  <si>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</si>
  <si>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</si>
  <si>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</si>
  <si>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</si>
  <si>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</si>
  <si>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</si>
  <si>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</si>
  <si>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</si>
  <si>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</si>
  <si>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</si>
  <si>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</si>
  <si>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</si>
  <si>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</si>
  <si>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</si>
  <si>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</si>
  <si>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</si>
  <si>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</si>
  <si>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</si>
  <si>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</si>
  <si>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</si>
  <si>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</si>
  <si>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</si>
  <si>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</si>
  <si>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</si>
  <si>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</si>
  <si>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</si>
  <si>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</si>
  <si>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</si>
  <si>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</si>
  <si>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</si>
  <si>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</si>
  <si>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</si>
  <si>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</si>
  <si>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</si>
  <si>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</si>
  <si>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</si>
  <si>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</si>
  <si>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</si>
  <si>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</si>
  <si>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</si>
  <si>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</si>
  <si>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</si>
  <si>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</si>
  <si>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</si>
  <si>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</si>
  <si>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</si>
  <si>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</si>
  <si>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</si>
  <si>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</si>
  <si>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</si>
  <si>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</si>
  <si>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</si>
  <si>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</si>
  <si>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</si>
  <si>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</si>
  <si>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</si>
  <si>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</si>
  <si>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</si>
  <si>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</si>
  <si>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</si>
  <si>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</si>
  <si>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</si>
  <si>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</si>
  <si>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</si>
  <si>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</si>
  <si>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</si>
  <si>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</si>
  <si>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</si>
  <si>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</si>
  <si>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</si>
  <si>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</si>
  <si>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</si>
  <si>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</si>
  <si>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</si>
  <si>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</si>
  <si>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</si>
  <si>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</si>
  <si>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</si>
  <si>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</si>
  <si>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</si>
  <si>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</si>
  <si>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</si>
  <si>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</si>
  <si>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</si>
  <si>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</si>
  <si>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</si>
  <si>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</si>
  <si>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</si>
  <si>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</si>
  <si>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</si>
  <si>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</si>
  <si>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</si>
  <si>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</si>
  <si>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</si>
  <si>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</si>
  <si>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</si>
  <si>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</si>
  <si>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</si>
  <si>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</si>
  <si>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</si>
  <si>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</si>
  <si>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</si>
  <si>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</si>
  <si>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</si>
  <si>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</si>
  <si>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</si>
  <si>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</si>
  <si>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</si>
  <si>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</si>
  <si>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</si>
  <si>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</si>
  <si>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</si>
  <si>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</si>
  <si>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</si>
  <si>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</si>
  <si>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</si>
  <si>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</si>
  <si>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</si>
  <si>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</si>
  <si>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</si>
  <si>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</si>
  <si>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</si>
  <si>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</si>
  <si>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</si>
  <si>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</si>
  <si>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</si>
  <si>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</si>
  <si>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</si>
  <si>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</si>
  <si>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</si>
  <si>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</si>
  <si>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</si>
  <si>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</si>
  <si>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</si>
  <si>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</si>
  <si>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</si>
  <si>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</si>
  <si>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</si>
  <si>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</si>
  <si>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</si>
  <si>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</si>
  <si>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</si>
  <si>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</si>
  <si>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</si>
  <si>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</si>
  <si>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</si>
  <si>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</si>
  <si>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</si>
  <si>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</si>
  <si>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</si>
  <si>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</si>
  <si>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</si>
  <si>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</si>
  <si>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</si>
  <si>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</si>
  <si>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</si>
  <si>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</si>
  <si>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</si>
  <si>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</si>
  <si>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</si>
  <si>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</si>
  <si>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</si>
  <si>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</si>
  <si>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</si>
  <si>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</si>
  <si>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</si>
  <si>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</si>
  <si>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</si>
  <si>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</si>
  <si>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</si>
  <si>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</si>
  <si>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</si>
  <si>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</si>
  <si>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</si>
  <si>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</si>
  <si>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</si>
  <si>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</si>
  <si>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</si>
  <si>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</si>
  <si>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</si>
  <si>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</si>
  <si>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</si>
  <si>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</si>
  <si>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</si>
  <si>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</si>
  <si>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</si>
  <si>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</si>
  <si>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</si>
  <si>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</si>
  <si>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</si>
  <si>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</si>
  <si>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</si>
  <si>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</si>
  <si>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</si>
  <si>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</si>
  <si>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</si>
  <si>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</si>
  <si>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</si>
  <si>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</si>
  <si>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</si>
  <si>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</si>
  <si>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</si>
  <si>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</si>
  <si>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</si>
  <si>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</si>
  <si>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</si>
  <si>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</si>
  <si>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</si>
  <si>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</si>
  <si>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</si>
  <si>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</si>
  <si>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</si>
  <si>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</si>
  <si>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</si>
  <si>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</si>
  <si>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</si>
  <si>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</si>
  <si>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</si>
  <si>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</si>
  <si>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</si>
  <si>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</si>
  <si>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</si>
  <si>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</si>
  <si>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</si>
  <si>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</si>
  <si>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</si>
  <si>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</si>
  <si>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</si>
  <si>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</si>
  <si>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</si>
  <si>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</si>
  <si>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</si>
  <si>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</si>
  <si>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</si>
  <si>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</si>
  <si>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</si>
  <si>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</si>
  <si>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</si>
  <si>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</si>
  <si>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</si>
  <si>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</si>
  <si>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</si>
  <si>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</si>
  <si>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</si>
  <si>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</si>
  <si>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</si>
  <si>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</si>
  <si>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</si>
  <si>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</si>
  <si>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</si>
  <si>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</si>
  <si>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</si>
  <si>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</si>
  <si>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</si>
  <si>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</si>
  <si>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</si>
  <si>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</si>
  <si>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</si>
  <si>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</si>
  <si>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</si>
  <si>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</si>
  <si>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</si>
  <si>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</si>
  <si>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</si>
  <si>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</si>
  <si>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</si>
  <si>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</si>
  <si>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</si>
  <si>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</si>
  <si>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</si>
  <si>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</si>
  <si>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</si>
  <si>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</si>
  <si>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</si>
  <si>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</si>
  <si>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</si>
  <si>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</si>
  <si>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</si>
  <si>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</si>
  <si>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</si>
  <si>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</si>
  <si>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</si>
  <si>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</si>
  <si>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</si>
  <si>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</si>
  <si>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</si>
  <si>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</si>
  <si>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</si>
  <si>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</si>
  <si>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</si>
  <si>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</si>
  <si>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</si>
  <si>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</si>
  <si>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</si>
  <si>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</si>
  <si>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</si>
  <si>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</si>
  <si>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</si>
  <si>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</si>
  <si>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</si>
  <si>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</si>
  <si>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</si>
  <si>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</si>
  <si>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</si>
  <si>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</si>
  <si>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</si>
  <si>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</si>
  <si>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</si>
  <si>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</si>
  <si>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</si>
  <si>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</si>
  <si>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</si>
  <si>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</si>
  <si>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</si>
  <si>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</si>
  <si>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</si>
  <si>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</si>
  <si>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</si>
  <si>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</si>
  <si>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</si>
  <si>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</si>
  <si>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</si>
  <si>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</si>
  <si>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</si>
  <si>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</si>
  <si>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</si>
  <si>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</si>
  <si>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</si>
  <si>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</si>
  <si>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</si>
  <si>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</si>
  <si>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</si>
  <si>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</si>
  <si>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</si>
  <si>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</si>
  <si>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</si>
  <si>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</si>
  <si>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</si>
  <si>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</si>
  <si>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</si>
  <si>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</si>
  <si>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</si>
  <si>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</si>
  <si>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</si>
  <si>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</si>
  <si>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</si>
  <si>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</si>
  <si>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</si>
  <si>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</si>
  <si>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</si>
  <si>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</si>
  <si>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</si>
  <si>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</si>
  <si>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</si>
  <si>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</si>
  <si>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</si>
  <si>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</si>
  <si>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</si>
  <si>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</si>
  <si>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</si>
  <si>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</si>
  <si>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</si>
  <si>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</si>
  <si>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</si>
  <si>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</si>
  <si>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</si>
  <si>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</si>
  <si>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</si>
  <si>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</si>
  <si>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</si>
  <si>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</si>
  <si>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</si>
  <si>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</si>
  <si>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</si>
  <si>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</si>
  <si>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</si>
  <si>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</si>
  <si>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</si>
  <si>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</si>
  <si>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</si>
  <si>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</si>
  <si>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</si>
  <si>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</si>
  <si>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</si>
  <si>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</si>
  <si>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</si>
  <si>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</si>
  <si>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</si>
  <si>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</si>
  <si>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</si>
  <si>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</si>
  <si>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</si>
  <si>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</si>
  <si>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</si>
  <si>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</si>
  <si>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</si>
  <si>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</si>
  <si>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</si>
  <si>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</si>
  <si>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</si>
  <si>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</si>
  <si>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</si>
  <si>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</si>
  <si>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</si>
  <si>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</si>
  <si>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</si>
  <si>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</si>
  <si>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</si>
  <si>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</si>
  <si>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</si>
  <si>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</si>
  <si>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</si>
  <si>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</si>
  <si>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</si>
  <si>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</si>
  <si>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</si>
  <si>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</si>
  <si>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</si>
  <si>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</si>
  <si>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</si>
  <si>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</si>
  <si>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</si>
  <si>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</si>
  <si>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</si>
  <si>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</si>
  <si>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</si>
  <si>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</si>
  <si>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</si>
  <si>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</si>
  <si>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</si>
  <si>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</si>
  <si>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</si>
  <si>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</si>
  <si>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</si>
  <si>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</si>
  <si>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</si>
  <si>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</si>
  <si>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</si>
  <si>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</si>
  <si>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</si>
  <si>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</si>
  <si>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</si>
  <si>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</si>
  <si>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</si>
  <si>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</si>
  <si>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</si>
  <si>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</si>
  <si>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</si>
  <si>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</si>
  <si>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</si>
  <si>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</si>
  <si>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</si>
  <si>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</si>
  <si>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</si>
  <si>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</si>
  <si>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</si>
  <si>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</si>
  <si>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</si>
  <si>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</si>
  <si>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</si>
  <si>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</si>
  <si>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</si>
  <si>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</si>
  <si>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</si>
  <si>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</si>
  <si>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</si>
  <si>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</si>
  <si>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</si>
  <si>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</si>
  <si>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</si>
  <si>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</si>
  <si>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</si>
  <si>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</si>
  <si>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</si>
  <si>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</si>
  <si>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</si>
  <si>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</si>
  <si>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</si>
  <si>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</si>
  <si>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</si>
  <si>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</si>
  <si>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</si>
  <si>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</si>
  <si>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</si>
  <si>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</si>
  <si>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</si>
  <si>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</si>
  <si>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</si>
  <si>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</si>
  <si>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</si>
  <si>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</si>
  <si>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</si>
  <si>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</si>
  <si>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</si>
  <si>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</si>
  <si>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</si>
  <si>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</si>
  <si>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</si>
  <si>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</si>
  <si>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</si>
  <si>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</si>
  <si>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</si>
  <si>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</si>
  <si>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</si>
  <si>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</si>
  <si>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</si>
  <si>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</si>
  <si>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</si>
  <si>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</si>
  <si>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</si>
  <si>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</si>
  <si>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</si>
  <si>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</si>
  <si>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</si>
  <si>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</si>
  <si>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</si>
  <si>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</si>
  <si>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</si>
  <si>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</si>
  <si>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</si>
  <si>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</si>
  <si>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</si>
  <si>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</si>
  <si>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</si>
  <si>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</si>
  <si>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</si>
  <si>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</si>
  <si>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</si>
  <si>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</si>
  <si>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</si>
  <si>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</si>
  <si>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</si>
  <si>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</si>
  <si>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</si>
  <si>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</si>
  <si>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</si>
  <si>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</si>
  <si>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</si>
  <si>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</si>
  <si>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</si>
  <si>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</si>
  <si>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</si>
  <si>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</si>
  <si>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</si>
  <si>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</si>
  <si>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</si>
  <si>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</si>
  <si>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</si>
  <si>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</si>
  <si>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</si>
  <si>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</si>
  <si>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</si>
  <si>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</si>
  <si>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</si>
  <si>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</si>
  <si>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</si>
  <si>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</si>
  <si>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</si>
  <si>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</si>
  <si>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</si>
  <si>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</si>
  <si>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</si>
  <si>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</si>
  <si>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</si>
  <si>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</si>
  <si>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</si>
  <si>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</si>
  <si>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</si>
  <si>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</si>
  <si>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</si>
  <si>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</si>
  <si>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</si>
  <si>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</si>
  <si>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</si>
  <si>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</si>
  <si>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</si>
  <si>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</si>
  <si>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</si>
  <si>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</si>
  <si>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</si>
  <si>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</si>
  <si>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</si>
  <si>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</si>
  <si>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</si>
  <si>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</si>
  <si>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</si>
  <si>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</si>
  <si>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</si>
  <si>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</si>
  <si>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</si>
  <si>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</si>
  <si>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</si>
  <si>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</si>
  <si>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</si>
  <si>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</si>
  <si>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</si>
  <si>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</si>
  <si>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</si>
  <si>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</si>
  <si>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</si>
  <si>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</si>
  <si>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</si>
  <si>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</si>
  <si>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</si>
  <si>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</si>
  <si>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</si>
  <si>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</si>
  <si>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</si>
  <si>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</si>
  <si>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</si>
  <si>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</si>
  <si>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</si>
  <si>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</si>
  <si>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</si>
  <si>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</si>
  <si>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</si>
  <si>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</si>
  <si>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</si>
  <si>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</si>
  <si>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</si>
  <si>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</si>
  <si>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</si>
  <si>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</si>
  <si>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</si>
  <si>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</si>
  <si>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</si>
  <si>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</si>
  <si>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</si>
  <si>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</si>
  <si>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</si>
  <si>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</si>
  <si>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</si>
  <si>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</si>
  <si>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</si>
  <si>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</si>
  <si>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</si>
  <si>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</si>
  <si>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</si>
  <si>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</si>
  <si>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</si>
  <si>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</si>
  <si>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</si>
  <si>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</si>
  <si>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</si>
  <si>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</si>
  <si>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</si>
  <si>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</si>
  <si>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</si>
  <si>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</si>
  <si>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</si>
  <si>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</si>
  <si>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</si>
  <si>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</si>
  <si>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</si>
  <si>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</si>
  <si>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</si>
  <si>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</si>
  <si>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</si>
  <si>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</si>
  <si>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</si>
  <si>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</si>
  <si>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</si>
  <si>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</si>
  <si>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</si>
  <si>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</si>
  <si>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</si>
  <si>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</si>
  <si>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</si>
  <si>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</si>
  <si>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</si>
  <si>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</si>
  <si>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</si>
  <si>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</si>
  <si>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</si>
  <si>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</si>
  <si>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</si>
  <si>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</si>
  <si>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</si>
  <si>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</si>
  <si>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</si>
  <si>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</si>
  <si>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</si>
  <si>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</si>
  <si>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</si>
  <si>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</si>
  <si>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</si>
  <si>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</si>
  <si>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</si>
  <si>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</si>
  <si>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</si>
  <si>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</si>
  <si>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</si>
  <si>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</si>
  <si>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</si>
  <si>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</si>
  <si>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</si>
  <si>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</si>
  <si>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</si>
  <si>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</si>
  <si>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</si>
  <si>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</si>
  <si>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</si>
  <si>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</si>
  <si>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</si>
  <si>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</si>
  <si>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</si>
  <si>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</si>
  <si>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</si>
  <si>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</si>
  <si>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</si>
  <si>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</si>
  <si>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</si>
  <si>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</si>
  <si>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</si>
  <si>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</si>
  <si>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</si>
  <si>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</si>
  <si>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</si>
  <si>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</si>
  <si>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</si>
  <si>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</si>
  <si>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</si>
  <si>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</si>
  <si>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</si>
  <si>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</si>
  <si>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</si>
  <si>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</si>
  <si>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</si>
  <si>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</si>
  <si>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</si>
  <si>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</si>
  <si>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</si>
  <si>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</si>
  <si>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</si>
  <si>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</si>
  <si>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</si>
  <si>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</si>
  <si>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</si>
  <si>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</si>
  <si>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</si>
  <si>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</si>
  <si>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</si>
  <si>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</si>
  <si>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</si>
  <si>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</si>
  <si>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</si>
  <si>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</si>
  <si>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</si>
  <si>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</si>
  <si>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</si>
  <si>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</si>
  <si>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</si>
  <si>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</si>
  <si>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</si>
  <si>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</si>
  <si>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</si>
  <si>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</si>
  <si>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</si>
  <si>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</si>
  <si>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</si>
  <si>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</si>
  <si>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</si>
  <si>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</si>
  <si>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</si>
  <si>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</si>
  <si>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</si>
  <si>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</si>
  <si>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</si>
  <si>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</si>
  <si>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</si>
  <si>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</si>
  <si>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</si>
  <si>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</si>
  <si>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</si>
  <si>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</si>
  <si>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</si>
  <si>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</si>
  <si>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</si>
  <si>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</si>
  <si>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</si>
  <si>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</si>
  <si>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</si>
  <si>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</si>
  <si>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</si>
  <si>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</si>
  <si>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</si>
  <si>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</si>
  <si>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</si>
  <si>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</si>
  <si>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</si>
  <si>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</si>
  <si>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</si>
  <si>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</si>
  <si>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</si>
  <si>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</si>
  <si>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</si>
  <si>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</si>
  <si>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</si>
  <si>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</si>
  <si>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</si>
  <si>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</si>
  <si>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</si>
  <si>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</si>
  <si>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</si>
  <si>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</si>
  <si>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</si>
  <si>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</si>
  <si>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</si>
  <si>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</si>
  <si>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</si>
  <si>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</si>
  <si>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</si>
  <si>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</si>
  <si>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</si>
  <si>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</si>
  <si>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</si>
  <si>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</si>
  <si>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</si>
  <si>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</si>
  <si>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</si>
  <si>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</si>
  <si>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</si>
  <si>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</si>
  <si>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</si>
  <si>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</si>
  <si>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</si>
  <si>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</si>
  <si>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</si>
  <si>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</si>
  <si>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</si>
  <si>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</si>
  <si>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</si>
  <si>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</si>
  <si>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</si>
  <si>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</si>
  <si>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</si>
  <si>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</si>
  <si>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</si>
  <si>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</si>
  <si>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</si>
  <si>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</si>
  <si>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</si>
  <si>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</si>
  <si>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</si>
  <si>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</si>
  <si>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</si>
  <si>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</si>
  <si>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</si>
  <si>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</si>
  <si>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</si>
  <si>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</si>
  <si>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</si>
  <si>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</si>
  <si>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</si>
  <si>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</si>
  <si>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</si>
  <si>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</si>
  <si>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</si>
  <si>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</si>
  <si>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</si>
  <si>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</si>
  <si>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</si>
  <si>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</si>
  <si>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</si>
  <si>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</si>
  <si>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</si>
  <si>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</si>
  <si>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</si>
  <si>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</si>
  <si>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</si>
  <si>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</si>
  <si>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</si>
  <si>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</si>
  <si>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</si>
  <si>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</si>
  <si>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</si>
  <si>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</si>
  <si>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</si>
  <si>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</si>
  <si>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</si>
  <si>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</si>
  <si>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</si>
  <si>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</si>
  <si>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</si>
  <si>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</si>
  <si>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</si>
  <si>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</si>
  <si>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</si>
  <si>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</si>
  <si>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</si>
  <si>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</si>
  <si>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</si>
  <si>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</si>
  <si>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</si>
  <si>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</si>
  <si>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</si>
  <si>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</si>
  <si>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</si>
  <si>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</si>
  <si>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</si>
  <si>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</si>
  <si>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</si>
  <si>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</si>
  <si>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</si>
  <si>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</si>
  <si>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</si>
  <si>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</si>
  <si>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</si>
  <si>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</si>
  <si>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</si>
  <si>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</si>
  <si>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</si>
  <si>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</si>
  <si>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</si>
  <si>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</si>
  <si>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</si>
  <si>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</si>
  <si>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</si>
  <si>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</si>
  <si>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</si>
  <si>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</si>
  <si>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</si>
  <si>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</si>
  <si>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</si>
  <si>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</si>
  <si>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</si>
  <si>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</si>
  <si>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</si>
  <si>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</si>
  <si>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</si>
  <si>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</si>
  <si>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</si>
  <si>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</si>
  <si>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</si>
  <si>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</si>
  <si>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</si>
  <si>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</si>
  <si>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</si>
  <si>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</si>
  <si>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</si>
  <si>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</si>
  <si>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</si>
  <si>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</si>
  <si>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</si>
  <si>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</si>
  <si>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</si>
  <si>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</si>
  <si>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</si>
  <si>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</si>
  <si>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</si>
  <si>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</si>
  <si>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</si>
  <si>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</si>
  <si>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</si>
  <si>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</si>
  <si>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</si>
  <si>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</si>
  <si>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</si>
  <si>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</si>
  <si>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</si>
  <si>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</si>
  <si>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</si>
  <si>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</si>
  <si>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</si>
  <si>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</si>
  <si>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</si>
  <si>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</si>
  <si>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</si>
  <si>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</si>
  <si>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</si>
  <si>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</si>
  <si>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</si>
  <si>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</si>
  <si>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</si>
  <si>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</si>
  <si>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</si>
  <si>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</si>
  <si>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</si>
  <si>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</si>
  <si>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</si>
  <si>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</si>
  <si>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</si>
  <si>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</si>
  <si>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</si>
  <si>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</si>
  <si>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</si>
  <si>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</si>
  <si>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</si>
  <si>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</si>
  <si>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</si>
  <si>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</si>
  <si>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</si>
  <si>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</si>
  <si>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</si>
  <si>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</si>
  <si>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</si>
  <si>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</si>
  <si>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</si>
  <si>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</si>
  <si>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</si>
  <si>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</si>
  <si>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</si>
  <si>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</si>
  <si>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</si>
  <si>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</si>
  <si>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</si>
  <si>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</si>
  <si>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</si>
  <si>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</si>
  <si>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</si>
  <si>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</si>
  <si>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</si>
  <si>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</si>
  <si>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</si>
  <si>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</si>
  <si>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</si>
  <si>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</si>
  <si>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</si>
  <si>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</si>
  <si>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</si>
  <si>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</si>
  <si>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</si>
  <si>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</si>
  <si>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</si>
  <si>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</si>
  <si>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</si>
  <si>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</si>
  <si>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</si>
  <si>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</si>
  <si>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</si>
  <si>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</si>
  <si>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</si>
  <si>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</si>
  <si>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</si>
  <si>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</si>
  <si>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</si>
  <si>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</si>
  <si>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</si>
  <si>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</si>
  <si>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</si>
  <si>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</si>
  <si>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</si>
  <si>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</si>
  <si>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</si>
  <si>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</si>
  <si>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</si>
  <si>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</si>
  <si>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</si>
  <si>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</si>
  <si>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</si>
  <si>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</si>
  <si>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</si>
  <si>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</si>
  <si>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</si>
  <si>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</si>
  <si>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</si>
  <si>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</si>
  <si>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</si>
  <si>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</si>
  <si>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</si>
  <si>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</si>
  <si>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</si>
  <si>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</si>
  <si>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</si>
  <si>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</si>
  <si>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</si>
  <si>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</si>
  <si>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</si>
  <si>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</si>
  <si>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</si>
  <si>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</si>
  <si>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</si>
  <si>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</si>
  <si>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</si>
  <si>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</si>
  <si>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</si>
  <si>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</si>
  <si>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</si>
  <si>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</si>
  <si>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</si>
  <si>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</si>
  <si>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</si>
  <si>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</si>
  <si>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</si>
  <si>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</si>
  <si>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</si>
  <si>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</si>
  <si>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</si>
  <si>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</si>
  <si>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</si>
  <si>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</si>
  <si>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</si>
  <si>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</si>
  <si>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</si>
  <si>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</si>
  <si>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</si>
  <si>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</si>
  <si>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</si>
  <si>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</si>
  <si>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</si>
  <si>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</si>
  <si>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</si>
  <si>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</si>
  <si>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</si>
  <si>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</si>
  <si>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</si>
  <si>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</si>
  <si>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</si>
  <si>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</si>
  <si>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</si>
  <si>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</si>
  <si>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</si>
  <si>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</si>
  <si>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</si>
  <si>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</si>
  <si>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</si>
  <si>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</si>
  <si>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</si>
  <si>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</si>
  <si>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</si>
  <si>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</si>
  <si>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</si>
  <si>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</si>
  <si>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</si>
  <si>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</si>
  <si>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</si>
  <si>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</si>
  <si>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</si>
  <si>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</si>
  <si>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</si>
  <si>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</si>
  <si>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</si>
  <si>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</si>
  <si>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</si>
  <si>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</si>
  <si>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</si>
  <si>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</si>
  <si>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</si>
  <si>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</si>
  <si>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</si>
  <si>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</si>
  <si>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</si>
  <si>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</si>
  <si>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</si>
  <si>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</si>
  <si>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</si>
  <si>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</si>
  <si>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</si>
  <si>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</si>
  <si>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</si>
  <si>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</si>
  <si>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</si>
  <si>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</si>
  <si>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</si>
  <si>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</si>
  <si>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</si>
  <si>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</si>
  <si>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</si>
  <si>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</si>
  <si>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</si>
  <si>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</si>
  <si>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</si>
  <si>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</si>
  <si>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</si>
  <si>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</si>
  <si>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</si>
  <si>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</si>
  <si>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</si>
  <si>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</si>
  <si>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</si>
  <si>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</si>
  <si>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</si>
  <si>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</si>
  <si>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</si>
  <si>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</si>
  <si>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</si>
  <si>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</si>
  <si>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</si>
  <si>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</si>
  <si>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</si>
  <si>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</si>
  <si>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</si>
  <si>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</si>
  <si>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</si>
  <si>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</si>
  <si>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</si>
  <si>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</si>
  <si>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</si>
  <si>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</si>
  <si>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</si>
  <si>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</si>
  <si>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</si>
  <si>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</si>
  <si>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</si>
  <si>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</si>
  <si>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</si>
  <si>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</si>
  <si>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</si>
  <si>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</si>
  <si>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</si>
  <si>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</si>
  <si>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</si>
  <si>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</si>
  <si>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</si>
  <si>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</si>
  <si>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</si>
  <si>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</si>
  <si>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</si>
  <si>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</si>
  <si>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</si>
  <si>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</si>
  <si>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</si>
  <si>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</si>
  <si>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</si>
  <si>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</si>
  <si>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</si>
  <si>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</si>
  <si>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</si>
  <si>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</si>
  <si>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</si>
  <si>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</si>
  <si>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</si>
  <si>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</si>
  <si>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</si>
  <si>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</si>
  <si>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</si>
  <si>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</si>
  <si>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</si>
  <si>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</si>
  <si>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</si>
  <si>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</si>
  <si>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</si>
  <si>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</si>
  <si>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</si>
  <si>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</si>
  <si>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</si>
  <si>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</si>
  <si>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</si>
  <si>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</si>
  <si>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</si>
  <si>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</si>
  <si>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</si>
  <si>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</si>
  <si>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</si>
  <si>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</si>
  <si>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</si>
  <si>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</si>
  <si>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</si>
  <si>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</si>
  <si>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</si>
  <si>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</si>
  <si>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</si>
  <si>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</si>
  <si>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</si>
  <si>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</si>
  <si>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</si>
  <si>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</si>
  <si>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</si>
  <si>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</si>
  <si>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</si>
  <si>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</si>
  <si>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</si>
  <si>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</si>
  <si>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</si>
  <si>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</si>
  <si>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</si>
  <si>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</si>
  <si>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</si>
  <si>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</si>
  <si>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</si>
  <si>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</si>
  <si>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</si>
  <si>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</si>
  <si>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</si>
  <si>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</si>
  <si>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</si>
  <si>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</si>
  <si>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</si>
  <si>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</si>
  <si>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</si>
  <si>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</si>
  <si>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</si>
  <si>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</si>
  <si>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</si>
  <si>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</si>
  <si>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</si>
  <si>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</si>
  <si>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</si>
  <si>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</si>
  <si>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</si>
  <si>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</si>
  <si>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</si>
  <si>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</si>
  <si>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</si>
  <si>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</si>
  <si>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</si>
  <si>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</si>
  <si>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</si>
  <si>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</si>
  <si>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</si>
  <si>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</si>
  <si>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</si>
  <si>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</si>
  <si>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</si>
  <si>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</si>
  <si>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</si>
  <si>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</si>
  <si>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</si>
  <si>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</si>
  <si>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</si>
  <si>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</si>
  <si>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</si>
  <si>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</si>
  <si>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</si>
  <si>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</si>
  <si>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</si>
  <si>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</si>
  <si>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</si>
  <si>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</si>
  <si>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</si>
  <si>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</si>
  <si>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</si>
  <si>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</si>
  <si>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</si>
  <si>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</si>
  <si>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</si>
  <si>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</si>
  <si>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</si>
  <si>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</si>
  <si>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</si>
  <si>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</si>
  <si>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</si>
  <si>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</si>
  <si>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</si>
  <si>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</si>
  <si>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</si>
  <si>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</si>
  <si>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</si>
  <si>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</si>
  <si>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</si>
  <si>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</si>
  <si>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</si>
  <si>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</si>
  <si>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</si>
  <si>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</si>
  <si>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</si>
  <si>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</si>
  <si>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</si>
  <si>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</si>
  <si>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</si>
  <si>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</si>
  <si>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</si>
  <si>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</si>
  <si>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</si>
  <si>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</si>
  <si>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</si>
  <si>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</si>
  <si>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</si>
  <si>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</si>
  <si>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</si>
  <si>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</si>
  <si>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</si>
  <si>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</si>
  <si>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</si>
  <si>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</si>
  <si>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</si>
  <si>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</si>
  <si>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</si>
  <si>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</si>
  <si>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</si>
  <si>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</si>
  <si>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</si>
  <si>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</si>
  <si>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</si>
  <si>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</si>
  <si>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</si>
  <si>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</si>
  <si>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</si>
  <si>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</si>
  <si>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</si>
  <si>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</si>
  <si>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</si>
  <si>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</si>
  <si>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</si>
  <si>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</si>
  <si>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</si>
  <si>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</si>
  <si>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</si>
  <si>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</si>
  <si>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</si>
  <si>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</si>
  <si>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</si>
  <si>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</si>
  <si>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</si>
  <si>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</si>
  <si>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</si>
  <si>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</si>
  <si>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</si>
  <si>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</si>
  <si>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</si>
  <si>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</si>
  <si>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</si>
  <si>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</si>
  <si>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</si>
  <si>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</si>
  <si>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</si>
  <si>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</si>
  <si>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</si>
  <si>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</si>
  <si>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</si>
  <si>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</si>
  <si>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</si>
  <si>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</si>
  <si>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</si>
  <si>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</si>
  <si>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</si>
  <si>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</si>
  <si>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</si>
  <si>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</si>
  <si>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</si>
  <si>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</si>
  <si>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</si>
  <si>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</si>
  <si>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</si>
  <si>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</si>
  <si>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</si>
  <si>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</si>
  <si>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</si>
  <si>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</si>
  <si>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</si>
  <si>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</si>
  <si>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</si>
  <si>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</si>
  <si>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</si>
  <si>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</si>
  <si>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</si>
  <si>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</si>
  <si>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</si>
  <si>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</si>
  <si>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</si>
  <si>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</si>
  <si>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</si>
  <si>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</si>
  <si>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</si>
  <si>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</si>
  <si>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</si>
  <si>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</si>
  <si>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</si>
  <si>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</si>
  <si>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</si>
  <si>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</si>
  <si>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</si>
  <si>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</si>
  <si>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</si>
  <si>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</si>
  <si>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</si>
  <si>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</si>
  <si>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</si>
  <si>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</si>
  <si>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</si>
  <si>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</si>
  <si>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</si>
  <si>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</si>
  <si>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</si>
  <si>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</si>
  <si>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</si>
  <si>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</si>
  <si>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</si>
  <si>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</si>
  <si>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</si>
  <si>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</si>
  <si>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</si>
  <si>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</si>
  <si>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</si>
  <si>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</si>
  <si>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</si>
  <si>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</si>
  <si>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</si>
  <si>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</si>
  <si>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</si>
  <si>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</si>
  <si>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</si>
  <si>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</si>
  <si>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</si>
  <si>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</si>
  <si>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</si>
  <si>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</si>
  <si>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</si>
  <si>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</si>
  <si>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</si>
  <si>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</si>
  <si>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</si>
  <si>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</si>
  <si>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</si>
  <si>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</si>
  <si>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</si>
  <si>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</si>
  <si>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</si>
  <si>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</si>
  <si>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</si>
  <si>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</si>
  <si>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</si>
  <si>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</si>
  <si>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</si>
  <si>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</si>
  <si>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</si>
  <si>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</si>
  <si>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</si>
  <si>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</si>
  <si>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</si>
  <si>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</si>
  <si>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</si>
  <si>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</si>
  <si>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</si>
  <si>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</si>
  <si>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</si>
  <si>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</si>
  <si>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</si>
  <si>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</si>
  <si>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</si>
  <si>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</si>
  <si>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</si>
  <si>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</si>
  <si>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</si>
  <si>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</si>
  <si>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</si>
  <si>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</si>
  <si>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</si>
  <si>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</si>
  <si>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</si>
  <si>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</si>
  <si>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</si>
  <si>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</si>
  <si>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</si>
  <si>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</si>
  <si>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</si>
  <si>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</si>
  <si>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</si>
  <si>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</si>
  <si>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</si>
  <si>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</si>
  <si>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</si>
  <si>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</si>
  <si>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</si>
  <si>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</si>
  <si>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</si>
  <si>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</si>
  <si>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</si>
  <si>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</si>
  <si>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</si>
  <si>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</si>
  <si>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</si>
  <si>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</si>
  <si>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</si>
  <si>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</si>
  <si>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</si>
  <si>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</si>
  <si>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</si>
  <si>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</si>
  <si>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</si>
  <si>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</si>
  <si>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</si>
  <si>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</si>
  <si>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</si>
  <si>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</si>
  <si>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</si>
  <si>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</si>
  <si>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</si>
  <si>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</si>
  <si>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</si>
  <si>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</si>
  <si>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</si>
  <si>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</si>
  <si>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</si>
  <si>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</si>
  <si>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</si>
  <si>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</si>
  <si>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</si>
  <si>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</si>
  <si>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</si>
  <si>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</si>
  <si>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</si>
  <si>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</si>
  <si>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</si>
  <si>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</si>
  <si>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</si>
  <si>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</si>
  <si>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</si>
  <si>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</si>
  <si>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</si>
  <si>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</si>
  <si>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</si>
  <si>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</si>
  <si>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</si>
  <si>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</si>
  <si>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</si>
  <si>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</si>
  <si>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</si>
  <si>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</si>
  <si>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</si>
  <si>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</si>
  <si>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</si>
  <si>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</si>
  <si>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</si>
  <si>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</si>
  <si>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</si>
  <si>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</si>
  <si>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</si>
  <si>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</si>
  <si>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</si>
  <si>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</si>
  <si>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</si>
  <si>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</si>
  <si>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</si>
  <si>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</si>
  <si>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</si>
  <si>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</si>
  <si>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</si>
  <si>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</si>
  <si>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</si>
  <si>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</si>
  <si>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</si>
  <si>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</si>
  <si>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</si>
  <si>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</si>
  <si>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</si>
  <si>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</si>
  <si>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</si>
  <si>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</si>
  <si>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</si>
  <si>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</si>
  <si>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</si>
  <si>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</si>
  <si>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</si>
  <si>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</si>
  <si>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</si>
  <si>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</si>
  <si>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</si>
  <si>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</si>
  <si>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</si>
  <si>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</si>
  <si>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</si>
  <si>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</si>
  <si>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</si>
  <si>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</si>
  <si>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</si>
  <si>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</si>
  <si>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</si>
  <si>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</si>
  <si>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</si>
  <si>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</si>
  <si>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</si>
  <si>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</si>
  <si>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</si>
  <si>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</si>
  <si>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</si>
  <si>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</si>
  <si>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</si>
  <si>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</si>
  <si>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</si>
  <si>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</si>
  <si>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</si>
  <si>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</si>
  <si>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</si>
  <si>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</si>
  <si>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</si>
  <si>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</si>
  <si>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</si>
  <si>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</si>
  <si>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</si>
  <si>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</si>
  <si>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</si>
  <si>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</si>
  <si>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</si>
  <si>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</si>
  <si>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</si>
  <si>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</si>
  <si>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</si>
  <si>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</si>
  <si>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</si>
  <si>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</si>
  <si>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</si>
  <si>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</si>
  <si>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</si>
  <si>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</si>
  <si>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</si>
  <si>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</si>
  <si>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</si>
  <si>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</si>
  <si>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</si>
  <si>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</si>
  <si>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</si>
  <si>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</si>
  <si>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</si>
  <si>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</si>
  <si>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</si>
  <si>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</si>
  <si>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</si>
  <si>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</si>
  <si>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</si>
  <si>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</si>
  <si>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</si>
  <si>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</si>
  <si>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</si>
  <si>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</si>
  <si>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</si>
  <si>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</si>
  <si>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</si>
  <si>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</si>
  <si>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</si>
  <si>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</si>
  <si>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</si>
  <si>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</si>
  <si>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</si>
  <si>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</si>
  <si>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</si>
  <si>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</si>
  <si>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</si>
  <si>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</si>
  <si>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</si>
  <si>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</si>
  <si>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</si>
  <si>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</si>
  <si>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</si>
  <si>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</si>
  <si>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</si>
  <si>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</si>
  <si>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</si>
  <si>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</si>
  <si>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</si>
  <si>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</si>
  <si>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</si>
  <si>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</si>
  <si>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</si>
  <si>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</si>
  <si>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</si>
  <si>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</si>
  <si>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</si>
  <si>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</si>
  <si>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</si>
  <si>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</si>
  <si>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</si>
  <si>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</si>
  <si>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</si>
  <si>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</si>
  <si>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</si>
  <si>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</si>
  <si>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</si>
  <si>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</si>
  <si>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</si>
  <si>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</si>
  <si>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</si>
  <si>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</si>
  <si>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</si>
  <si>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</si>
  <si>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</si>
  <si>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</si>
  <si>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</si>
  <si>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</si>
  <si>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</si>
  <si>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</si>
  <si>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</si>
  <si>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</si>
  <si>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</si>
  <si>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</si>
  <si>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</si>
  <si>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</si>
  <si>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</si>
  <si>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</si>
  <si>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</si>
  <si>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</si>
  <si>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</si>
  <si>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</si>
  <si>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</si>
  <si>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</si>
  <si>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</si>
  <si>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</si>
  <si>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</si>
  <si>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</si>
  <si>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</si>
  <si>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</si>
  <si>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</si>
  <si>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</si>
  <si>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</si>
  <si>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</si>
  <si>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</si>
  <si>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</si>
  <si>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</si>
  <si>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</si>
  <si>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</si>
  <si>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</si>
  <si>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</si>
  <si>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</si>
  <si>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</si>
  <si>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</si>
  <si>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</si>
  <si>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</si>
  <si>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</si>
  <si>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</si>
  <si>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</si>
  <si>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</si>
  <si>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</si>
  <si>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</si>
  <si>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</si>
  <si>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</si>
  <si>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</si>
  <si>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</si>
  <si>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</si>
  <si>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</si>
  <si>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</si>
  <si>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</si>
  <si>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</si>
  <si>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</si>
  <si>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</si>
  <si>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</si>
  <si>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</si>
  <si>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</si>
  <si>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</si>
  <si>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</si>
  <si>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</si>
  <si>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</si>
  <si>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</si>
  <si>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</si>
  <si>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</si>
  <si>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</si>
  <si>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</si>
  <si>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</si>
  <si>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</si>
  <si>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</si>
  <si>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</si>
  <si>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</si>
  <si>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</si>
  <si>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</si>
  <si>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</si>
  <si>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</si>
  <si>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</si>
  <si>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</si>
  <si>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</si>
  <si>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</si>
  <si>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</si>
  <si>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</si>
  <si>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</si>
  <si>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</si>
  <si>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</si>
  <si>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</si>
  <si>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</si>
  <si>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</si>
  <si>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</si>
  <si>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</si>
  <si>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</si>
  <si>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</si>
  <si>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</si>
  <si>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</si>
  <si>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</si>
  <si>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</si>
  <si>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</si>
  <si>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</si>
  <si>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</si>
  <si>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</si>
  <si>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</si>
  <si>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</si>
  <si>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</si>
  <si>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</si>
  <si>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</si>
  <si>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</si>
  <si>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</si>
  <si>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</si>
  <si>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</si>
  <si>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</si>
  <si>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</si>
  <si>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</si>
  <si>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</si>
  <si>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</si>
  <si>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</si>
  <si>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</si>
  <si>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</si>
  <si>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</si>
  <si>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</si>
  <si>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</si>
  <si>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</si>
  <si>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</si>
  <si>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</si>
  <si>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</si>
  <si>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</si>
  <si>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</si>
  <si>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</si>
  <si>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</si>
  <si>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</si>
  <si>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</si>
  <si>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</si>
  <si>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</si>
  <si>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</si>
  <si>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</si>
  <si>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</si>
  <si>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</si>
  <si>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</si>
  <si>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</si>
  <si>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</si>
  <si>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</si>
  <si>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</si>
  <si>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</si>
  <si>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</si>
  <si>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</si>
  <si>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</si>
  <si>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</si>
  <si>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</si>
  <si>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</si>
  <si>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</si>
  <si>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</si>
  <si>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</si>
  <si>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</si>
  <si>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</si>
  <si>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</si>
  <si>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</si>
  <si>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</si>
  <si>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</si>
  <si>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</si>
  <si>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</si>
  <si>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</si>
  <si>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</si>
  <si>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</si>
  <si>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</si>
  <si>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</si>
  <si>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</si>
  <si>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</si>
  <si>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</si>
  <si>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</si>
  <si>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</si>
  <si>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</si>
  <si>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</si>
  <si>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</si>
  <si>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</si>
  <si>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</si>
  <si>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</si>
  <si>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</si>
  <si>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</si>
  <si>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</si>
  <si>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</si>
  <si>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</si>
  <si>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</si>
  <si>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</si>
  <si>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</si>
  <si>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</si>
  <si>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</si>
  <si>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</si>
  <si>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</si>
  <si>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</si>
  <si>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</si>
  <si>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</si>
  <si>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</si>
  <si>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</si>
  <si>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</si>
  <si>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</si>
  <si>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</si>
  <si>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</si>
  <si>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</si>
  <si>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</si>
  <si>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</si>
  <si>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</si>
  <si>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</si>
  <si>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</si>
  <si>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</si>
  <si>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</si>
  <si>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</si>
  <si>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</si>
  <si>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</si>
  <si>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</si>
  <si>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</si>
  <si>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</si>
  <si>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</si>
  <si>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</si>
  <si>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</si>
  <si>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</si>
  <si>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</si>
  <si>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</si>
  <si>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</si>
  <si>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</si>
  <si>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</si>
  <si>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</si>
  <si>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</si>
  <si>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</si>
  <si>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</si>
  <si>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</si>
  <si>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</si>
  <si>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</si>
  <si>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</si>
  <si>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</si>
  <si>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</si>
  <si>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</si>
  <si>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</si>
  <si>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</si>
  <si>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</si>
  <si>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</si>
  <si>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</si>
  <si>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</si>
  <si>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</si>
  <si>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</si>
  <si>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</si>
  <si>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</si>
  <si>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</si>
  <si>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</si>
  <si>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</si>
  <si>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</si>
  <si>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</si>
  <si>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</si>
  <si>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</si>
  <si>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</si>
  <si>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</si>
  <si>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</si>
  <si>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</si>
  <si>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</si>
  <si>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</si>
  <si>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</si>
  <si>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</si>
  <si>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</si>
  <si>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</si>
  <si>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</si>
  <si>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</si>
  <si>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</si>
  <si>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</si>
  <si>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</si>
  <si>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</si>
  <si>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</si>
  <si>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</si>
  <si>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</si>
  <si>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</si>
  <si>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</si>
  <si>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</si>
  <si>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</si>
  <si>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</si>
  <si>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</si>
  <si>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</si>
  <si>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</si>
  <si>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</si>
  <si>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</si>
  <si>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</si>
  <si>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</si>
  <si>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</si>
  <si>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</si>
  <si>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</si>
  <si>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</si>
  <si>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</si>
  <si>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</si>
  <si>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</si>
  <si>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</si>
  <si>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</si>
  <si>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</si>
  <si>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</si>
  <si>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</si>
  <si>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</si>
  <si>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</si>
  <si>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</si>
  <si>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</si>
  <si>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</si>
  <si>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</si>
  <si>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</si>
  <si>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</si>
  <si>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</si>
  <si>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</si>
  <si>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</si>
  <si>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</si>
  <si>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</si>
  <si>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</si>
  <si>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</si>
  <si>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</si>
  <si>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</si>
  <si>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</si>
  <si>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</si>
  <si>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</si>
  <si>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</si>
  <si>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</si>
  <si>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</si>
  <si>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</si>
  <si>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</si>
  <si>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</si>
  <si>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</si>
  <si>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</si>
  <si>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</si>
  <si>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</si>
  <si>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</si>
  <si>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</si>
  <si>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</si>
  <si>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</si>
  <si>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</si>
  <si>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</si>
  <si>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</si>
  <si>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</si>
  <si>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</si>
  <si>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</si>
  <si>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</si>
  <si>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</si>
  <si>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</si>
  <si>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</si>
  <si>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</si>
  <si>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</si>
  <si>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</si>
  <si>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</si>
  <si>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</si>
  <si>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</si>
  <si>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</si>
  <si>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</si>
  <si>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</si>
  <si>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</si>
  <si>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</si>
  <si>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</si>
  <si>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</si>
  <si>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</si>
  <si>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</si>
  <si>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</si>
  <si>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</si>
  <si>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</si>
  <si>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</si>
  <si>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</si>
  <si>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</si>
  <si>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</si>
  <si>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</si>
  <si>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</si>
  <si>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</si>
  <si>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</si>
  <si>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</si>
  <si>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</si>
  <si>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</si>
  <si>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</si>
  <si>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</si>
  <si>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</si>
  <si>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</si>
  <si>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</si>
  <si>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</si>
  <si>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</si>
  <si>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</si>
  <si>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</si>
  <si>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</si>
  <si>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</si>
  <si>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</si>
  <si>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</si>
  <si>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</si>
  <si>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</si>
  <si>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</si>
  <si>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</si>
  <si>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</si>
  <si>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</si>
  <si>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</si>
  <si>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</si>
  <si>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</si>
  <si>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</si>
  <si>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</si>
  <si>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</si>
  <si>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</si>
  <si>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</si>
  <si>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</si>
  <si>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</si>
  <si>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</si>
  <si>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</si>
  <si>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</si>
  <si>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</si>
  <si>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</si>
  <si>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</si>
  <si>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</si>
  <si>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</si>
  <si>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</si>
  <si>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</si>
  <si>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</si>
  <si>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</si>
  <si>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</si>
  <si>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</si>
  <si>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</si>
  <si>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</si>
  <si>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</si>
  <si>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</si>
  <si>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</si>
  <si>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</si>
  <si>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</si>
  <si>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</si>
  <si>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</si>
  <si>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</si>
  <si>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</si>
  <si>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</si>
  <si>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</si>
  <si>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</si>
  <si>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</si>
  <si>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</si>
  <si>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</si>
  <si>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</si>
  <si>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</si>
  <si>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</si>
  <si>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</si>
  <si>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</si>
  <si>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</si>
  <si>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</si>
  <si>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</si>
  <si>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</si>
  <si>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</si>
  <si>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</si>
  <si>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</si>
  <si>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</si>
  <si>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</si>
  <si>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</si>
  <si>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</si>
  <si>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</si>
  <si>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</si>
  <si>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</si>
  <si>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</si>
  <si>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</si>
  <si>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</si>
  <si>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</si>
  <si>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</si>
  <si>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</si>
  <si>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</si>
  <si>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</si>
  <si>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</si>
  <si>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</si>
  <si>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</si>
  <si>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</si>
  <si>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</si>
  <si>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</si>
  <si>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</si>
  <si>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</si>
  <si>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</si>
  <si>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</si>
  <si>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</si>
  <si>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</si>
  <si>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</si>
  <si>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</si>
  <si>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</si>
  <si>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</si>
  <si>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</si>
  <si>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</si>
  <si>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</si>
  <si>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</si>
  <si>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</si>
  <si>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</si>
  <si>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</si>
  <si>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</si>
  <si>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</si>
  <si>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</si>
  <si>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</si>
  <si>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</si>
  <si>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</si>
  <si>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</si>
  <si>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</si>
  <si>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</si>
  <si>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</si>
  <si>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</si>
  <si>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</si>
  <si>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</si>
  <si>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</si>
  <si>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</si>
  <si>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</si>
  <si>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</si>
  <si>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</si>
  <si>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</si>
  <si>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</si>
  <si>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</si>
  <si>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</si>
  <si>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</si>
  <si>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</si>
  <si>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</si>
  <si>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</si>
  <si>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</si>
  <si>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</si>
  <si>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</si>
  <si>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</si>
  <si>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</si>
  <si>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</si>
  <si>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</si>
  <si>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</si>
  <si>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</si>
  <si>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</si>
  <si>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</si>
  <si>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</si>
  <si>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</si>
  <si>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</si>
  <si>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</si>
  <si>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</si>
  <si>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</si>
  <si>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</si>
  <si>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</si>
  <si>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</si>
  <si>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</si>
  <si>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</si>
  <si>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</si>
  <si>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</si>
  <si>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</si>
  <si>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</si>
  <si>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</si>
  <si>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</si>
  <si>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</si>
  <si>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</si>
  <si>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</si>
  <si>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</si>
  <si>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</si>
  <si>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</si>
  <si>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</si>
  <si>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</si>
  <si>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</si>
  <si>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</si>
  <si>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</si>
  <si>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</si>
  <si>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</si>
  <si>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</si>
  <si>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</si>
  <si>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</si>
  <si>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</si>
  <si>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</si>
  <si>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</si>
  <si>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</si>
  <si>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</si>
  <si>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</si>
  <si>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</si>
  <si>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</si>
  <si>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</si>
  <si>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</si>
  <si>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</si>
  <si>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</si>
  <si>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</si>
  <si>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</si>
  <si>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</si>
  <si>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</si>
  <si>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</si>
  <si>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</si>
  <si>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</si>
  <si>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</si>
  <si>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</si>
  <si>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</si>
  <si>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</si>
  <si>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</si>
  <si>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</si>
  <si>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</si>
  <si>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</si>
  <si>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</si>
  <si>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</si>
  <si>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</si>
  <si>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</si>
  <si>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</si>
  <si>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</si>
  <si>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</si>
  <si>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</si>
  <si>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</si>
  <si>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</si>
  <si>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</si>
  <si>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</si>
  <si>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</si>
  <si>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</si>
  <si>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</si>
  <si>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</si>
  <si>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</si>
  <si>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</si>
  <si>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</si>
  <si>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</si>
  <si>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</si>
  <si>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</si>
  <si>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</si>
  <si>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</si>
  <si>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</si>
  <si>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</si>
  <si>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</si>
  <si>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</si>
  <si>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</si>
  <si>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</si>
  <si>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</si>
  <si>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</si>
  <si>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</si>
  <si>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</si>
  <si>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</si>
  <si>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</si>
  <si>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</si>
  <si>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</si>
  <si>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</si>
  <si>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</si>
  <si>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</si>
  <si>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</si>
  <si>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</si>
  <si>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</si>
  <si>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</si>
  <si>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</si>
  <si>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</si>
  <si>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</si>
  <si>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</si>
  <si>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</si>
  <si>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</si>
  <si>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</si>
  <si>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</si>
  <si>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</si>
  <si>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</si>
  <si>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</si>
  <si>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</si>
  <si>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</si>
  <si>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</si>
  <si>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</si>
  <si>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</si>
  <si>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</si>
  <si>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</si>
  <si>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</si>
  <si>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</si>
  <si>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</si>
  <si>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</si>
  <si>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</si>
  <si>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</si>
  <si>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</si>
  <si>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</si>
  <si>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</si>
  <si>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</si>
  <si>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</si>
  <si>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</si>
  <si>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</si>
  <si>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</si>
  <si>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</si>
  <si>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</si>
  <si>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</si>
  <si>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</si>
  <si>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</si>
  <si>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</si>
  <si>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</si>
  <si>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</si>
  <si>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</si>
  <si>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</si>
  <si>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</si>
  <si>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</si>
  <si>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</si>
  <si>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</si>
  <si>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</si>
  <si>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</si>
  <si>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</si>
  <si>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</si>
  <si>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</si>
  <si>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</si>
  <si>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</si>
  <si>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</si>
  <si>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</si>
  <si>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</si>
  <si>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</si>
  <si>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</si>
  <si>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</si>
  <si>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</si>
  <si>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</si>
  <si>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</si>
  <si>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</si>
  <si>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</si>
  <si>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</si>
  <si>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</si>
  <si>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</si>
  <si>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</si>
  <si>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</si>
  <si>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</si>
  <si>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</si>
  <si>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</si>
  <si>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</si>
  <si>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</si>
  <si>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</si>
  <si>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</si>
  <si>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</si>
  <si>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</si>
  <si>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</si>
  <si>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</si>
  <si>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</si>
  <si>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</si>
  <si>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</si>
  <si>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</si>
  <si>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</si>
  <si>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</si>
  <si>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</si>
  <si>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</si>
  <si>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</si>
  <si>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</si>
  <si>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</si>
  <si>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</si>
  <si>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</si>
  <si>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</si>
  <si>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</si>
  <si>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</si>
  <si>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</si>
  <si>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</si>
  <si>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</si>
  <si>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</si>
  <si>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</si>
  <si>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</si>
  <si>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</si>
  <si>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</si>
  <si>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</si>
  <si>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</si>
  <si>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</si>
  <si>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</si>
  <si>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</si>
  <si>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</si>
  <si>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</si>
  <si>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</si>
  <si>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</si>
  <si>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</si>
  <si>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</si>
  <si>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</si>
  <si>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</si>
  <si>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</si>
  <si>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</si>
  <si>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</si>
  <si>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</si>
  <si>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</si>
  <si>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</si>
  <si>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</si>
  <si>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</si>
  <si>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</si>
  <si>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</si>
  <si>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</si>
  <si>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</si>
  <si>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</si>
  <si>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</si>
  <si>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</si>
  <si>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</si>
  <si>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</si>
  <si>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</si>
  <si>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</si>
  <si>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</si>
  <si>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</si>
  <si>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</si>
  <si>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</si>
  <si>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</si>
  <si>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</si>
  <si>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</si>
  <si>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</si>
  <si>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</si>
  <si>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</si>
  <si>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</si>
  <si>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</si>
  <si>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</si>
  <si>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</si>
  <si>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</si>
  <si>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</si>
  <si>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</si>
  <si>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</si>
  <si>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</si>
  <si>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</si>
  <si>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</si>
  <si>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</si>
  <si>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</si>
  <si>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</si>
  <si>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</si>
  <si>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</si>
  <si>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</si>
  <si>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</si>
  <si>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</si>
  <si>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</si>
  <si>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</si>
  <si>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</si>
  <si>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</si>
  <si>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</si>
  <si>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</si>
  <si>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</si>
  <si>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</si>
  <si>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</si>
  <si>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</si>
  <si>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</si>
  <si>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</si>
  <si>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</si>
  <si>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</si>
  <si>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</si>
  <si>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</si>
  <si>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</si>
  <si>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</si>
  <si>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</si>
  <si>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</si>
  <si>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</si>
  <si>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</si>
  <si>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</si>
  <si>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</si>
  <si>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</si>
  <si>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</si>
  <si>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</si>
  <si>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</si>
  <si>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</si>
  <si>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</si>
  <si>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</si>
  <si>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</si>
  <si>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</si>
  <si>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</si>
  <si>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</si>
  <si>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</si>
  <si>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</si>
  <si>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</si>
  <si>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</si>
  <si>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</si>
  <si>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</si>
  <si>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</si>
  <si>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</si>
  <si>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</si>
  <si>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</si>
  <si>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</si>
  <si>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</si>
  <si>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</si>
  <si>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</si>
  <si>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</si>
  <si>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</si>
  <si>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</si>
  <si>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</si>
  <si>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</si>
  <si>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</si>
  <si>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</si>
  <si>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</si>
  <si>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</si>
  <si>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</si>
  <si>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</si>
  <si>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</si>
  <si>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</si>
  <si>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</si>
  <si>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</si>
  <si>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</si>
  <si>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</si>
  <si>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</si>
  <si>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</si>
  <si>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</si>
  <si>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</si>
  <si>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</si>
  <si>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</si>
  <si>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</si>
  <si>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</si>
  <si>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</si>
  <si>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</si>
  <si>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</si>
  <si>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</si>
  <si>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</si>
  <si>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</si>
  <si>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</si>
  <si>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</si>
  <si>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</si>
  <si>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</si>
  <si>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</si>
  <si>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</si>
  <si>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</si>
  <si>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</si>
  <si>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</si>
  <si>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</si>
  <si>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</si>
  <si>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</si>
  <si>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</si>
  <si>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</si>
  <si>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</si>
  <si>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</si>
  <si>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</si>
  <si>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</si>
  <si>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</si>
  <si>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</si>
  <si>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</si>
  <si>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</si>
  <si>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</si>
  <si>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</si>
  <si>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</si>
  <si>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</si>
  <si>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</si>
  <si>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</si>
  <si>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</si>
  <si>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</si>
  <si>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</si>
  <si>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</si>
  <si>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</si>
  <si>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</si>
  <si>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</si>
  <si>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</si>
  <si>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</si>
  <si>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</si>
  <si>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</si>
  <si>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</si>
  <si>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</si>
  <si>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</si>
  <si>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</si>
  <si>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</si>
  <si>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</si>
  <si>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</si>
  <si>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</si>
  <si>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</si>
  <si>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</si>
  <si>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</si>
  <si>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</si>
  <si>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</si>
  <si>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</si>
  <si>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</si>
  <si>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</si>
  <si>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</si>
  <si>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</si>
  <si>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</si>
  <si>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</si>
  <si>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</si>
  <si>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</si>
  <si>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</si>
  <si>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</si>
  <si>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</si>
  <si>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</si>
  <si>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</si>
  <si>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</si>
  <si>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</si>
  <si>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</si>
  <si>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</si>
  <si>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</si>
  <si>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</si>
  <si>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</si>
  <si>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</si>
  <si>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</si>
  <si>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</si>
  <si>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</si>
  <si>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</si>
  <si>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</si>
  <si>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</si>
  <si>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</si>
  <si>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</si>
  <si>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</si>
  <si>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</si>
  <si>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</si>
  <si>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</si>
  <si>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</si>
  <si>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</si>
  <si>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</si>
  <si>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</si>
  <si>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</si>
  <si>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</si>
  <si>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</si>
  <si>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</si>
  <si>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</si>
  <si>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</si>
  <si>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</si>
  <si>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</si>
  <si>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</si>
  <si>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</si>
  <si>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</si>
  <si>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</si>
  <si>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</si>
  <si>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</si>
  <si>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</si>
  <si>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</si>
  <si>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</si>
  <si>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</si>
  <si>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</si>
  <si>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</si>
  <si>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</si>
  <si>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</si>
  <si>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</si>
  <si>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</si>
  <si>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</si>
  <si>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</si>
  <si>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</si>
  <si>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</si>
  <si>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</si>
  <si>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</si>
  <si>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</si>
  <si>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</si>
  <si>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</si>
  <si>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</si>
  <si>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</si>
  <si>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</si>
  <si>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</si>
  <si>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</si>
  <si>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</si>
  <si>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</si>
  <si>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</si>
  <si>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</si>
  <si>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</si>
  <si>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</si>
  <si>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</si>
  <si>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</si>
  <si>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</si>
  <si>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</si>
  <si>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</si>
  <si>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</si>
  <si>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</si>
  <si>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</si>
  <si>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</si>
  <si>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</si>
  <si>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</si>
  <si>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</si>
  <si>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</si>
  <si>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</si>
  <si>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</si>
  <si>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</si>
  <si>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</si>
  <si>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</si>
  <si>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</si>
  <si>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</si>
  <si>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</si>
  <si>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</si>
  <si>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</si>
  <si>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</si>
  <si>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</si>
  <si>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</si>
  <si>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</si>
  <si>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</si>
  <si>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</si>
  <si>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</si>
  <si>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</si>
  <si>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</si>
  <si>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</si>
  <si>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</si>
  <si>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</si>
  <si>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</si>
  <si>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</si>
  <si>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</si>
  <si>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</si>
  <si>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</si>
  <si>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</si>
  <si>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</si>
  <si>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</si>
  <si>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</si>
  <si>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</si>
  <si>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</si>
  <si>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</si>
  <si>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</si>
  <si>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</si>
  <si>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</si>
  <si>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</si>
  <si>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</si>
  <si>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</si>
  <si>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</si>
  <si>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</si>
  <si>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</si>
  <si>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</si>
  <si>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</si>
  <si>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</si>
  <si>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</si>
  <si>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</si>
  <si>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</si>
  <si>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</si>
  <si>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</si>
  <si>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</si>
  <si>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</si>
  <si>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</si>
  <si>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</si>
  <si>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</si>
  <si>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</si>
  <si>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</si>
  <si>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</si>
  <si>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</si>
  <si>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</si>
  <si>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</si>
  <si>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</si>
  <si>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</si>
  <si>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</si>
  <si>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</si>
  <si>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</si>
  <si>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</si>
  <si>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</si>
  <si>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</si>
  <si>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</si>
  <si>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</si>
  <si>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</si>
  <si>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</si>
  <si>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</si>
  <si>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</si>
  <si>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</si>
  <si>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</si>
  <si>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</si>
  <si>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</si>
  <si>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</si>
  <si>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</si>
  <si>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</si>
  <si>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</si>
  <si>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</si>
  <si>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</si>
  <si>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</si>
  <si>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</si>
  <si>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</si>
  <si>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</si>
  <si>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</si>
  <si>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</si>
  <si>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</si>
  <si>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</si>
  <si>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</si>
  <si>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</si>
  <si>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</si>
  <si>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</si>
  <si>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</si>
  <si>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</si>
  <si>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</si>
  <si>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</si>
  <si>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</si>
  <si>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</si>
  <si>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</si>
  <si>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</si>
  <si>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</si>
  <si>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</si>
  <si>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</si>
  <si>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</si>
  <si>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</si>
  <si>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</si>
  <si>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</si>
  <si>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</si>
  <si>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</si>
  <si>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</si>
  <si>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</si>
  <si>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</si>
  <si>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</si>
  <si>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</si>
  <si>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</si>
  <si>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</si>
  <si>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</si>
  <si>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</si>
  <si>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</si>
  <si>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</si>
  <si>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</si>
  <si>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</si>
  <si>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</si>
  <si>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</si>
  <si>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</si>
  <si>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</si>
  <si>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</si>
  <si>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</si>
  <si>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</si>
  <si>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</si>
  <si>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</si>
  <si>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</si>
  <si>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</si>
  <si>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</si>
  <si>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</si>
  <si>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</si>
  <si>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</si>
  <si>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</si>
  <si>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</si>
  <si>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</si>
  <si>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</si>
  <si>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</si>
  <si>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</si>
  <si>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</si>
  <si>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</si>
  <si>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</si>
  <si>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</si>
  <si>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</si>
  <si>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</si>
  <si>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</si>
  <si>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</si>
  <si>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</si>
  <si>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</si>
  <si>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</si>
  <si>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</si>
  <si>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</si>
  <si>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</si>
  <si>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</si>
  <si>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</si>
  <si>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</si>
  <si>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</si>
  <si>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</si>
  <si>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</si>
  <si>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</si>
  <si>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</si>
  <si>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</si>
  <si>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</si>
  <si>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</si>
  <si>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</si>
  <si>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</si>
  <si>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</si>
  <si>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</si>
  <si>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</si>
  <si>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</si>
  <si>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</si>
  <si>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</si>
  <si>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</si>
  <si>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</si>
  <si>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</si>
  <si>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</si>
  <si>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</si>
  <si>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</si>
  <si>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</si>
  <si>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</si>
  <si>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</si>
  <si>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</si>
  <si>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</si>
  <si>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</si>
  <si>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</si>
  <si>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</si>
  <si>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</si>
  <si>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</si>
  <si>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</si>
  <si>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</si>
  <si>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</si>
  <si>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</si>
  <si>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</si>
  <si>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</si>
  <si>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</si>
  <si>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</si>
  <si>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</si>
  <si>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</si>
  <si>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</si>
  <si>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</si>
  <si>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</si>
  <si>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</si>
  <si>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</si>
  <si>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</si>
  <si>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</si>
  <si>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</si>
  <si>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</si>
  <si>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</si>
  <si>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</si>
  <si>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</si>
  <si>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</si>
  <si>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</si>
  <si>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</si>
  <si>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</si>
  <si>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</si>
  <si>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</si>
  <si>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</si>
  <si>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</si>
  <si>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</si>
  <si>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</si>
  <si>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</si>
  <si>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</si>
  <si>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</si>
  <si>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</si>
  <si>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</si>
  <si>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</si>
  <si>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</si>
  <si>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</si>
  <si>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</si>
  <si>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</si>
  <si>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</si>
  <si>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</si>
  <si>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</si>
  <si>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</si>
  <si>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</si>
  <si>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</si>
  <si>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</si>
  <si>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</si>
  <si>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</si>
  <si>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</si>
  <si>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</si>
  <si>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</si>
  <si>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</si>
  <si>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</si>
  <si>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</si>
  <si>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</si>
  <si>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</si>
  <si>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</si>
  <si>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</si>
  <si>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</si>
  <si>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</si>
  <si>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</si>
  <si>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</si>
  <si>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</si>
  <si>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</si>
  <si>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</si>
  <si>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</si>
  <si>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</si>
  <si>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</si>
  <si>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</si>
  <si>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</si>
  <si>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</si>
  <si>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</si>
  <si>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</si>
  <si>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</si>
  <si>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</si>
  <si>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</si>
  <si>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</si>
  <si>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</si>
  <si>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</si>
  <si>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</si>
  <si>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</si>
  <si>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</si>
  <si>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</si>
  <si>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</si>
  <si>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</si>
  <si>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</si>
  <si>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</si>
  <si>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</si>
  <si>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</si>
  <si>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</si>
  <si>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</si>
  <si>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</si>
  <si>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</si>
  <si>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</si>
  <si>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</si>
  <si>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</si>
  <si>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</si>
  <si>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</si>
  <si>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</si>
  <si>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</si>
  <si>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</si>
  <si>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</si>
  <si>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</si>
  <si>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</si>
  <si>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</si>
  <si>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</si>
  <si>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</si>
  <si>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</si>
  <si>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</si>
  <si>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</si>
  <si>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</si>
  <si>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</si>
  <si>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</si>
  <si>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</si>
  <si>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</si>
  <si>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</si>
  <si>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</si>
  <si>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</si>
  <si>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</si>
  <si>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</si>
  <si>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</si>
  <si>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</si>
  <si>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</si>
  <si>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</si>
  <si>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</si>
  <si>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</si>
  <si>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</si>
  <si>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</si>
  <si>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</si>
  <si>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</si>
  <si>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</si>
  <si>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</si>
  <si>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</si>
  <si>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</si>
  <si>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</si>
  <si>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</si>
  <si>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</si>
  <si>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</si>
  <si>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</si>
  <si>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</si>
  <si>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</si>
  <si>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</si>
  <si>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</si>
  <si>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</si>
  <si>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</si>
  <si>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</si>
  <si>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</si>
  <si>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</si>
  <si>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</si>
  <si>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</si>
  <si>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</si>
  <si>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</si>
  <si>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</si>
  <si>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</si>
  <si>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</si>
  <si>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</si>
  <si>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</si>
  <si>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</si>
  <si>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</si>
  <si>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</si>
  <si>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</si>
  <si>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</si>
  <si>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</si>
  <si>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</si>
  <si>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</si>
  <si>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</si>
  <si>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</si>
  <si>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</si>
  <si>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</si>
  <si>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</si>
  <si>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</si>
  <si>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</si>
  <si>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</si>
  <si>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</si>
  <si>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</si>
  <si>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</si>
  <si>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</si>
  <si>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</si>
  <si>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</si>
  <si>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</si>
  <si>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</si>
  <si>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</si>
  <si>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</si>
  <si>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</si>
  <si>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</si>
  <si>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</si>
  <si>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</si>
  <si>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</si>
  <si>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</si>
  <si>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</si>
  <si>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</si>
  <si>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</si>
  <si>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</si>
  <si>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</si>
  <si>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</si>
  <si>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</si>
  <si>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</si>
  <si>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</si>
  <si>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</si>
  <si>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</si>
  <si>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</si>
  <si>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</si>
  <si>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</si>
  <si>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</si>
  <si>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</si>
  <si>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</si>
  <si>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</si>
  <si>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</si>
  <si>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</si>
  <si>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</si>
  <si>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</si>
  <si>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</si>
  <si>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</si>
  <si>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</si>
  <si>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</si>
  <si>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</si>
  <si>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</si>
  <si>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</si>
  <si>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</si>
  <si>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</si>
  <si>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</si>
  <si>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</si>
  <si>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</si>
  <si>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</si>
  <si>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</si>
  <si>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</si>
  <si>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</si>
  <si>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</si>
  <si>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</si>
  <si>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</si>
  <si>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</si>
  <si>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</si>
  <si>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</si>
  <si>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</si>
  <si>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</si>
  <si>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</si>
  <si>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</si>
  <si>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</si>
  <si>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</si>
  <si>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</si>
  <si>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</si>
  <si>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</si>
  <si>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</si>
  <si>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</si>
  <si>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</si>
  <si>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</si>
  <si>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</si>
  <si>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</si>
  <si>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</si>
  <si>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</si>
  <si>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</si>
  <si>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</si>
  <si>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</si>
  <si>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</si>
  <si>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</si>
  <si>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</si>
  <si>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</si>
  <si>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</si>
  <si>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</si>
  <si>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</si>
  <si>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</si>
  <si>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</si>
  <si>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</si>
  <si>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</si>
  <si>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</si>
  <si>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</si>
  <si>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</si>
  <si>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</si>
  <si>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</si>
  <si>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</si>
  <si>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</si>
  <si>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</si>
  <si>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</si>
  <si>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</si>
  <si>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</si>
  <si>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</si>
  <si>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</si>
  <si>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</si>
  <si>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</si>
  <si>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</si>
  <si>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</si>
  <si>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</si>
  <si>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</si>
  <si>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</si>
  <si>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</si>
  <si>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</si>
  <si>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</si>
  <si>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</si>
  <si>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</si>
  <si>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</si>
  <si>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</si>
  <si>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</si>
  <si>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</si>
  <si>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</si>
  <si>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</si>
  <si>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</si>
  <si>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</si>
  <si>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</si>
  <si>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</si>
  <si>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</si>
  <si>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</si>
  <si>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</si>
  <si>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</si>
  <si>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</si>
  <si>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</si>
  <si>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</si>
  <si>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</si>
  <si>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</si>
  <si>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</si>
  <si>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</si>
  <si>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</si>
  <si>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</si>
  <si>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</si>
  <si>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</si>
  <si>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</si>
  <si>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</si>
  <si>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</si>
  <si>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</si>
  <si>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</si>
  <si>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</si>
  <si>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</si>
  <si>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</si>
  <si>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</si>
  <si>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</si>
  <si>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</si>
  <si>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</si>
  <si>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</si>
  <si>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</si>
  <si>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</si>
  <si>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</si>
  <si>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</si>
  <si>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</si>
  <si>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</si>
  <si>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</si>
  <si>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</si>
  <si>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</si>
  <si>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</si>
  <si>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</si>
  <si>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</si>
  <si>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</si>
  <si>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</si>
  <si>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</si>
  <si>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</si>
  <si>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</si>
  <si>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</si>
  <si>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</si>
  <si>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</si>
  <si>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</si>
  <si>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</si>
  <si>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</si>
  <si>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</si>
  <si>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</si>
  <si>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</si>
  <si>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</si>
  <si>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</si>
  <si>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</si>
  <si>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</si>
  <si>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</si>
  <si>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</si>
  <si>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</si>
  <si>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</si>
  <si>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</si>
  <si>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</si>
  <si>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</si>
  <si>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</si>
  <si>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</si>
  <si>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</si>
  <si>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</si>
  <si>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</si>
  <si>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</si>
  <si>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</si>
  <si>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</si>
  <si>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</si>
  <si>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</si>
  <si>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</si>
  <si>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</si>
  <si>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</si>
  <si>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</si>
  <si>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</si>
  <si>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</si>
  <si>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</si>
  <si>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</si>
  <si>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</si>
  <si>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</si>
  <si>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</si>
  <si>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</si>
  <si>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</si>
  <si>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</si>
  <si>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</si>
  <si>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</si>
  <si>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</si>
  <si>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</si>
  <si>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</si>
  <si>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</si>
  <si>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</si>
  <si>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</si>
  <si>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</si>
  <si>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</si>
  <si>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</si>
  <si>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</si>
  <si>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</si>
  <si>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</si>
  <si>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</si>
  <si>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</si>
  <si>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</si>
  <si>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</si>
  <si>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</si>
  <si>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</si>
  <si>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</si>
  <si>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</si>
  <si>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</si>
  <si>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</si>
  <si>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</si>
  <si>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</si>
  <si>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</si>
  <si>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</si>
  <si>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</si>
  <si>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</si>
  <si>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</si>
  <si>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</si>
  <si>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</si>
  <si>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</si>
  <si>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</si>
  <si>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</si>
  <si>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</si>
  <si>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</si>
  <si>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</si>
  <si>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</si>
  <si>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</si>
  <si>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</si>
  <si>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</si>
  <si>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</si>
  <si>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</si>
  <si>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</si>
  <si>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</si>
  <si>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</si>
  <si>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</si>
  <si>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</si>
  <si>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</si>
  <si>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</si>
  <si>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</si>
  <si>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</si>
  <si>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</si>
  <si>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</si>
  <si>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</si>
  <si>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</si>
  <si>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</si>
  <si>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</si>
  <si>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</si>
  <si>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</si>
  <si>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</si>
  <si>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</si>
  <si>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</si>
  <si>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</si>
  <si>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</si>
  <si>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</si>
  <si>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</si>
  <si>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</si>
  <si>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</si>
  <si>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</si>
  <si>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</si>
  <si>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</si>
  <si>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</si>
  <si>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</si>
  <si>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</si>
  <si>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</si>
  <si>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</si>
  <si>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</si>
  <si>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</si>
  <si>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</si>
  <si>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</si>
  <si>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</si>
  <si>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</si>
  <si>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</si>
  <si>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</si>
  <si>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</si>
  <si>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</si>
  <si>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</si>
  <si>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</si>
  <si>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</si>
  <si>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</si>
  <si>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</si>
  <si>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</si>
  <si>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</si>
  <si>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</si>
  <si>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</si>
  <si>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</si>
  <si>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</si>
  <si>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</si>
  <si>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</si>
  <si>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</si>
  <si>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</si>
  <si>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</si>
  <si>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</si>
  <si>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</si>
  <si>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</si>
  <si>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</si>
  <si>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</si>
  <si>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</si>
  <si>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</si>
  <si>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</si>
  <si>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</si>
  <si>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</si>
  <si>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</si>
  <si>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</si>
  <si>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</si>
  <si>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</si>
  <si>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</si>
  <si>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</si>
  <si>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</si>
  <si>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</si>
  <si>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</si>
  <si>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</si>
  <si>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</si>
  <si>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</si>
  <si>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</si>
  <si>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</si>
  <si>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</si>
  <si>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</si>
  <si>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</si>
  <si>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</si>
  <si>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</si>
  <si>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</si>
  <si>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</si>
  <si>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</si>
  <si>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</si>
  <si>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</si>
  <si>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</si>
  <si>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</si>
  <si>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</si>
  <si>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</si>
  <si>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</si>
  <si>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</si>
  <si>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</si>
  <si>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</si>
  <si>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</si>
  <si>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</si>
  <si>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</si>
  <si>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</si>
  <si>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</si>
  <si>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</si>
  <si>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</si>
  <si>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</si>
  <si>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</si>
  <si>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</si>
  <si>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</si>
  <si>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</si>
  <si>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</si>
  <si>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</si>
  <si>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</si>
  <si>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</si>
  <si>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</si>
  <si>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</si>
  <si>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</si>
  <si>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</si>
  <si>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</si>
  <si>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</si>
  <si>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</si>
  <si>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</si>
  <si>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</si>
  <si>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</si>
  <si>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</si>
  <si>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</si>
  <si>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</si>
  <si>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</si>
  <si>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</si>
  <si>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</si>
  <si>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</si>
  <si>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</si>
  <si>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</si>
  <si>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</si>
  <si>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</si>
  <si>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</si>
  <si>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</si>
  <si>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</si>
  <si>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</si>
  <si>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</si>
  <si>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</si>
  <si>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</si>
  <si>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</si>
  <si>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</si>
  <si>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</si>
  <si>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</si>
  <si>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</si>
  <si>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</si>
  <si>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</si>
  <si>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</si>
  <si>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</si>
  <si>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</si>
  <si>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</si>
  <si>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</si>
  <si>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</si>
  <si>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</si>
  <si>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</si>
  <si>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</si>
  <si>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</si>
  <si>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</si>
  <si>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</si>
  <si>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</si>
  <si>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</si>
  <si>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</si>
  <si>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</si>
  <si>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</si>
  <si>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</si>
  <si>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</si>
  <si>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</si>
  <si>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</si>
  <si>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</si>
  <si>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</si>
  <si>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</si>
  <si>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</si>
  <si>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</si>
  <si>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</si>
  <si>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</si>
  <si>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</si>
  <si>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</si>
  <si>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</si>
  <si>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</si>
  <si>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</si>
  <si>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</si>
  <si>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</si>
  <si>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</si>
  <si>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</si>
  <si>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</si>
  <si>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</si>
  <si>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</si>
  <si>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</si>
  <si>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</si>
  <si>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</si>
  <si>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</si>
  <si>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</si>
  <si>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</si>
  <si>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</si>
  <si>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</si>
  <si>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</si>
  <si>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</si>
  <si>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</si>
  <si>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</si>
  <si>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</si>
  <si>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</si>
  <si>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</si>
  <si>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</si>
  <si>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</si>
  <si>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</si>
  <si>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</si>
  <si>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</si>
  <si>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</si>
  <si>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</si>
  <si>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</si>
  <si>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</si>
  <si>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</si>
  <si>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</si>
  <si>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</si>
  <si>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</si>
  <si>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</si>
  <si>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</si>
  <si>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</si>
  <si>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</si>
  <si>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</si>
  <si>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</si>
  <si>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</si>
  <si>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</si>
  <si>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</si>
  <si>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</si>
  <si>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</si>
  <si>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</si>
  <si>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</si>
  <si>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</si>
  <si>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</si>
  <si>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</si>
  <si>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</si>
  <si>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</si>
  <si>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</si>
  <si>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</si>
  <si>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</si>
  <si>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</si>
  <si>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</si>
  <si>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</si>
  <si>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</si>
  <si>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</si>
  <si>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</si>
  <si>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</si>
  <si>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</si>
  <si>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</si>
  <si>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</si>
  <si>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</si>
  <si>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</si>
  <si>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</si>
  <si>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</si>
  <si>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</si>
  <si>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</si>
  <si>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</si>
  <si>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</si>
  <si>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</si>
  <si>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</si>
  <si>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</si>
  <si>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</si>
  <si>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</si>
  <si>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</si>
  <si>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</si>
  <si>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</si>
  <si>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</si>
  <si>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</si>
  <si>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</si>
  <si>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</si>
  <si>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</si>
  <si>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</si>
  <si>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</si>
  <si>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</si>
  <si>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</si>
  <si>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</si>
  <si>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</si>
  <si>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</si>
  <si>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</si>
  <si>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</si>
  <si>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</si>
  <si>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</si>
  <si>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</si>
  <si>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</si>
  <si>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</si>
  <si>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</si>
  <si>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</si>
  <si>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</si>
  <si>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</si>
  <si>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</si>
  <si>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</si>
  <si>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</si>
  <si>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</si>
  <si>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</si>
  <si>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</si>
  <si>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</si>
  <si>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</si>
  <si>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</si>
  <si>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</si>
  <si>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</si>
  <si>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</si>
  <si>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</si>
  <si>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</si>
  <si>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</si>
  <si>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</si>
  <si>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</si>
  <si>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</si>
  <si>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</si>
  <si>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</si>
  <si>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</si>
  <si>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</si>
  <si>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</si>
  <si>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</si>
  <si>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</si>
  <si>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</si>
  <si>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</si>
  <si>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</si>
  <si>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</si>
  <si>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</si>
  <si>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</si>
  <si>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</si>
  <si>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</si>
  <si>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</si>
  <si>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</si>
  <si>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</si>
  <si>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</si>
  <si>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</si>
  <si>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</si>
  <si>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</si>
  <si>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</si>
  <si>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</si>
  <si>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</si>
  <si>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</si>
  <si>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</si>
  <si>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</si>
  <si>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</si>
  <si>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</si>
  <si>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</si>
  <si>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</si>
  <si>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</si>
  <si>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</si>
  <si>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</si>
  <si>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</si>
  <si>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</si>
  <si>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</si>
  <si>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</si>
  <si>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</si>
  <si>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</si>
  <si>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</si>
  <si>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</si>
  <si>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</si>
  <si>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</si>
  <si>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</si>
  <si>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</si>
  <si>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</si>
  <si>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</si>
  <si>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</si>
  <si>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</si>
  <si>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</si>
  <si>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</si>
  <si>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</si>
  <si>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</si>
  <si>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</si>
  <si>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</si>
  <si>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</si>
  <si>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</si>
  <si>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</si>
  <si>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</si>
  <si>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</si>
  <si>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</si>
  <si>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</si>
  <si>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</si>
  <si>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</si>
  <si>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</si>
  <si>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</si>
  <si>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</si>
  <si>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</si>
  <si>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</si>
  <si>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</si>
  <si>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</si>
  <si>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</si>
  <si>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</si>
  <si>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</si>
  <si>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</si>
  <si>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</si>
  <si>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</si>
  <si>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</si>
  <si>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</si>
  <si>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</si>
  <si>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</si>
  <si>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</si>
  <si>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</si>
  <si>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</si>
  <si>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</si>
  <si>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</si>
  <si>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</si>
  <si>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</si>
  <si>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</si>
  <si>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</si>
  <si>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</si>
  <si>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</si>
  <si>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</si>
  <si>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</si>
  <si>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</si>
  <si>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</si>
  <si>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</si>
  <si>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</si>
  <si>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</si>
  <si>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</si>
  <si>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</si>
  <si>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</si>
  <si>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</si>
  <si>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</si>
  <si>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</si>
  <si>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</si>
  <si>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</si>
  <si>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</si>
  <si>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</si>
  <si>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</si>
  <si>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</si>
  <si>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</si>
  <si>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</si>
  <si>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</si>
  <si>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</si>
  <si>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</si>
  <si>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</si>
  <si>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</si>
  <si>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</si>
  <si>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</si>
  <si>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</si>
  <si>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</si>
  <si>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</si>
  <si>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</si>
  <si>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</si>
  <si>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</si>
  <si>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</si>
  <si>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</si>
  <si>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</si>
  <si>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</si>
  <si>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</si>
  <si>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</si>
  <si>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</si>
  <si>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</si>
  <si>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</si>
  <si>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</si>
  <si>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</si>
  <si>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</si>
  <si>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</si>
  <si>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</si>
  <si>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</si>
  <si>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</si>
  <si>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</si>
  <si>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</si>
  <si>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</si>
  <si>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</si>
  <si>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</si>
  <si>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</si>
  <si>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</si>
  <si>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</si>
  <si>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</si>
  <si>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</si>
  <si>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</si>
  <si>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</si>
  <si>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</si>
  <si>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</si>
  <si>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</si>
  <si>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</si>
  <si>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</si>
  <si>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</si>
  <si>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</si>
  <si>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</si>
  <si>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</si>
  <si>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</si>
  <si>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</si>
  <si>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</si>
  <si>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</si>
  <si>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</si>
  <si>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</si>
  <si>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</si>
  <si>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</si>
  <si>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</si>
  <si>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</si>
  <si>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</si>
  <si>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</si>
  <si>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</si>
  <si>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</si>
  <si>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</si>
  <si>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</si>
  <si>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</si>
  <si>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</si>
  <si>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</si>
  <si>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</si>
  <si>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</si>
  <si>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</si>
  <si>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</si>
  <si>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</si>
  <si>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</si>
  <si>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</si>
  <si>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</si>
  <si>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</si>
  <si>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</si>
  <si>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</si>
  <si>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</si>
  <si>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</si>
  <si>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</si>
  <si>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</si>
  <si>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</si>
  <si>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</si>
  <si>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</si>
  <si>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</si>
  <si>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</si>
  <si>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</si>
  <si>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</si>
  <si>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</si>
  <si>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</si>
  <si>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</si>
  <si>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</si>
  <si>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</si>
  <si>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</si>
  <si>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</si>
  <si>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</si>
  <si>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</si>
  <si>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</si>
  <si>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</si>
  <si>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</si>
  <si>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</si>
  <si>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</si>
  <si>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</si>
  <si>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</si>
  <si>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</si>
  <si>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</si>
  <si>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</si>
  <si>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</si>
  <si>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</si>
  <si>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</si>
  <si>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</si>
  <si>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</si>
  <si>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</si>
  <si>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</si>
  <si>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</si>
  <si>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</si>
  <si>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</si>
  <si>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</si>
  <si>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</si>
  <si>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</si>
  <si>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</si>
  <si>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</si>
  <si>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</si>
  <si>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</si>
  <si>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</si>
  <si>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</si>
  <si>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</si>
  <si>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</si>
  <si>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</si>
  <si>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</si>
  <si>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</si>
  <si>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</si>
  <si>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</si>
  <si>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</si>
  <si>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</si>
  <si>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</si>
  <si>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</si>
  <si>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</si>
  <si>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</si>
  <si>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</si>
  <si>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</si>
  <si>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</si>
  <si>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</si>
  <si>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</si>
  <si>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</si>
  <si>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</si>
  <si>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</si>
  <si>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</si>
  <si>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</si>
  <si>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</si>
  <si>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</si>
  <si>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</si>
  <si>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</si>
  <si>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</si>
  <si>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</si>
  <si>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</si>
  <si>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</si>
  <si>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</si>
  <si>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</si>
  <si>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</si>
  <si>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</si>
  <si>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</si>
  <si>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</si>
  <si>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</si>
  <si>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</si>
  <si>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</si>
  <si>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</si>
  <si>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</si>
  <si>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</si>
  <si>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</si>
  <si>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</si>
  <si>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</si>
  <si>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</si>
  <si>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</si>
  <si>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</si>
  <si>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</si>
  <si>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</si>
  <si>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</si>
  <si>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</si>
  <si>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</si>
  <si>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</si>
  <si>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</si>
  <si>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</si>
  <si>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</si>
  <si>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</si>
  <si>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</si>
  <si>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</si>
  <si>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</si>
  <si>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</si>
  <si>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</si>
  <si>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</si>
  <si>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</si>
  <si>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</si>
  <si>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</si>
  <si>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</si>
  <si>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</si>
  <si>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</si>
  <si>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</si>
  <si>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</si>
  <si>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</si>
  <si>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</si>
  <si>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</si>
  <si>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</si>
  <si>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</si>
  <si>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</si>
  <si>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</si>
  <si>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</si>
  <si>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</si>
  <si>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</si>
  <si>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</si>
  <si>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</si>
  <si>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</si>
  <si>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</si>
  <si>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</si>
  <si>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</si>
  <si>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</si>
  <si>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</si>
  <si>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</si>
  <si>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</si>
  <si>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</si>
  <si>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</si>
  <si>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</si>
  <si>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</si>
  <si>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</si>
  <si>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</si>
  <si>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</si>
  <si>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</si>
  <si>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</si>
  <si>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</si>
  <si>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</si>
  <si>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</si>
  <si>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</si>
  <si>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</si>
  <si>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</si>
  <si>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</si>
  <si>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</si>
  <si>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</si>
  <si>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</si>
  <si>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</si>
  <si>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</si>
  <si>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</si>
  <si>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</si>
  <si>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</si>
  <si>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</si>
  <si>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</si>
  <si>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</si>
  <si>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</si>
  <si>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</si>
  <si>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</si>
  <si>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</si>
  <si>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</si>
  <si>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</si>
  <si>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</si>
  <si>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</si>
  <si>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</si>
  <si>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</si>
  <si>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</si>
  <si>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</si>
  <si>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</si>
  <si>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</si>
  <si>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</si>
  <si>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</si>
  <si>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</si>
  <si>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</si>
  <si>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</si>
  <si>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</si>
  <si>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</si>
  <si>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</si>
  <si>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</si>
  <si>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</si>
  <si>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</si>
  <si>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</si>
  <si>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</si>
  <si>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</si>
  <si>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</si>
  <si>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</si>
  <si>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</si>
  <si>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</si>
  <si>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</si>
  <si>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</si>
  <si>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</si>
  <si>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</si>
  <si>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</si>
  <si>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</si>
  <si>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</si>
  <si>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</si>
  <si>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</si>
  <si>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</si>
  <si>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</si>
  <si>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</si>
  <si>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</si>
  <si>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</si>
  <si>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</si>
  <si>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</si>
  <si>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</si>
  <si>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</si>
  <si>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</si>
  <si>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</si>
  <si>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</si>
  <si>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</si>
  <si>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</si>
  <si>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</si>
  <si>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</si>
  <si>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</si>
  <si>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</si>
  <si>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</si>
  <si>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</si>
  <si>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</si>
  <si>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</si>
  <si>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</si>
  <si>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</si>
  <si>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</si>
  <si>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</si>
  <si>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</si>
  <si>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</si>
  <si>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</si>
  <si>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</si>
  <si>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</si>
  <si>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</si>
  <si>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</si>
  <si>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</si>
  <si>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</si>
  <si>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</si>
  <si>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</si>
  <si>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</si>
  <si>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</si>
  <si>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</si>
  <si>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</si>
  <si>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</si>
  <si>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</si>
  <si>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</si>
  <si>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</si>
  <si>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</si>
  <si>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</si>
  <si>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</si>
  <si>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</si>
  <si>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</si>
  <si>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</si>
  <si>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</si>
  <si>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</si>
  <si>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</si>
  <si>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</si>
  <si>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</si>
  <si>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</si>
  <si>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</si>
  <si>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</si>
  <si>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</si>
  <si>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</si>
  <si>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</si>
  <si>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</si>
  <si>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</si>
  <si>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</si>
  <si>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</si>
  <si>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</si>
  <si>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</si>
  <si>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</si>
  <si>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</si>
  <si>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</si>
  <si>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</si>
  <si>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</si>
  <si>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</si>
  <si>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</si>
  <si>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</si>
  <si>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</si>
  <si>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</si>
  <si>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</si>
  <si>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</si>
  <si>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</si>
  <si>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</si>
  <si>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</si>
  <si>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</si>
  <si>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</si>
  <si>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</si>
  <si>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</si>
  <si>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</si>
  <si>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</si>
  <si>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</si>
  <si>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</si>
  <si>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</si>
  <si>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</si>
  <si>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</si>
  <si>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</si>
  <si>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</si>
  <si>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</si>
  <si>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</si>
  <si>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</si>
  <si>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</si>
  <si>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</si>
  <si>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</si>
  <si>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</si>
  <si>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</si>
  <si>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</si>
  <si>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</si>
  <si>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</si>
  <si>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</si>
  <si>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</si>
  <si>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</si>
  <si>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</si>
  <si>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</si>
  <si>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</si>
  <si>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</si>
  <si>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</si>
  <si>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</si>
  <si>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</si>
  <si>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</si>
  <si>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</si>
  <si>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</si>
  <si>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</si>
  <si>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</si>
  <si>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</si>
  <si>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</si>
  <si>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</si>
  <si>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</si>
  <si>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</si>
  <si>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</si>
  <si>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</si>
  <si>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</si>
  <si>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</si>
  <si>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</si>
  <si>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</si>
  <si>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</si>
  <si>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</si>
  <si>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</si>
  <si>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</si>
  <si>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</si>
  <si>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</si>
  <si>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</si>
  <si>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</si>
  <si>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</si>
  <si>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</si>
  <si>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</si>
  <si>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</si>
  <si>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</si>
  <si>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</si>
  <si>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</si>
  <si>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</si>
  <si>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</si>
  <si>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</si>
  <si>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</si>
  <si>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</si>
  <si>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</si>
  <si>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</si>
  <si>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</si>
  <si>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</si>
  <si>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</si>
  <si>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</si>
  <si>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</si>
  <si>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</si>
  <si>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</si>
  <si>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</si>
  <si>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</si>
  <si>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</si>
  <si>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</si>
  <si>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</si>
  <si>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</si>
  <si>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</si>
  <si>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</si>
  <si>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</si>
  <si>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</si>
  <si>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</si>
  <si>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</si>
  <si>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</si>
  <si>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</si>
  <si>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</si>
  <si>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</si>
  <si>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</si>
  <si>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</si>
  <si>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</si>
  <si>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</si>
  <si>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</si>
  <si>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</si>
  <si>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</si>
  <si>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</si>
  <si>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</si>
  <si>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</si>
  <si>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</si>
  <si>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</si>
  <si>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</si>
  <si>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</si>
  <si>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</si>
  <si>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</si>
  <si>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</si>
  <si>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</si>
  <si>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</si>
  <si>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</si>
  <si>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</si>
  <si>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</si>
  <si>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</si>
  <si>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</si>
  <si>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</si>
  <si>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</si>
  <si>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</si>
  <si>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</si>
  <si>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</si>
  <si>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</si>
  <si>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</si>
  <si>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</si>
  <si>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</si>
  <si>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</si>
  <si>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</si>
  <si>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</si>
  <si>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</si>
  <si>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</si>
  <si>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</si>
  <si>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</si>
  <si>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</si>
  <si>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</si>
  <si>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</si>
  <si>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</si>
  <si>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</si>
  <si>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</si>
  <si>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</si>
  <si>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</si>
  <si>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</si>
  <si>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</si>
  <si>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</si>
  <si>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</si>
  <si>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</si>
  <si>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</si>
  <si>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</si>
  <si>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</si>
  <si>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</si>
  <si>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</si>
  <si>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</si>
  <si>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</si>
  <si>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</si>
  <si>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</si>
  <si>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</si>
  <si>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</si>
  <si>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</si>
  <si>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</si>
  <si>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</si>
  <si>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</si>
  <si>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</si>
  <si>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</si>
  <si>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</si>
  <si>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</si>
  <si>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</si>
  <si>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</si>
  <si>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</si>
  <si>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</si>
  <si>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</si>
  <si>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</si>
  <si>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</si>
  <si>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</si>
  <si>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</si>
  <si>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</si>
  <si>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</si>
  <si>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</si>
  <si>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</si>
  <si>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</si>
  <si>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</si>
  <si>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</si>
  <si>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</si>
  <si>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</si>
  <si>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</si>
  <si>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</si>
  <si>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</si>
  <si>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</si>
  <si>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</si>
  <si>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</si>
  <si>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</si>
  <si>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</si>
  <si>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</si>
  <si>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</si>
  <si>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</si>
  <si>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</si>
  <si>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</si>
  <si>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</si>
  <si>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</si>
  <si>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</si>
  <si>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</si>
  <si>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</si>
  <si>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</si>
  <si>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</si>
  <si>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</si>
  <si>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</si>
  <si>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</si>
  <si>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</si>
  <si>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</si>
  <si>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</si>
  <si>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</si>
  <si>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</si>
  <si>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</si>
  <si>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</si>
  <si>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</si>
  <si>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</si>
  <si>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</si>
  <si>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</si>
  <si>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</si>
  <si>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</si>
  <si>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</si>
  <si>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</si>
  <si>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</si>
  <si>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</si>
  <si>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</si>
  <si>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</si>
  <si>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</si>
  <si>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</si>
  <si>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</si>
  <si>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</si>
  <si>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</si>
  <si>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</si>
  <si>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</si>
  <si>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</si>
  <si>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</si>
  <si>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</si>
  <si>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</si>
  <si>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</si>
  <si>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</si>
  <si>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</si>
  <si>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</si>
  <si>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</si>
  <si>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</si>
  <si>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</si>
  <si>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</si>
  <si>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</si>
  <si>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</si>
  <si>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</si>
  <si>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</si>
  <si>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</si>
  <si>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</si>
  <si>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</si>
  <si>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</si>
  <si>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</si>
  <si>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</si>
  <si>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</si>
  <si>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</si>
  <si>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</si>
  <si>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</si>
  <si>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</si>
  <si>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</si>
  <si>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</si>
  <si>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</si>
  <si>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</si>
  <si>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</si>
  <si>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</si>
  <si>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</si>
  <si>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</si>
  <si>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</si>
  <si>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</si>
  <si>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</si>
  <si>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</si>
  <si>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</si>
  <si>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</si>
  <si>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</si>
  <si>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</si>
  <si>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</si>
  <si>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</si>
  <si>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</si>
  <si>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</si>
  <si>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</si>
  <si>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</si>
  <si>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</si>
  <si>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</si>
  <si>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</si>
  <si>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</si>
  <si>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</si>
  <si>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</si>
  <si>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</si>
  <si>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</si>
  <si>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</si>
  <si>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</si>
  <si>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</si>
  <si>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</si>
  <si>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</si>
  <si>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</si>
  <si>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</si>
  <si>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</si>
  <si>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</si>
  <si>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</si>
  <si>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</si>
  <si>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</si>
  <si>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</si>
  <si>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</si>
  <si>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</si>
  <si>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</si>
  <si>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</si>
  <si>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</si>
  <si>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</si>
  <si>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</si>
  <si>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</si>
  <si>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</si>
  <si>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</si>
  <si>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</si>
  <si>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</si>
  <si>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</si>
  <si>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</si>
  <si>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</si>
  <si>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</si>
  <si>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</si>
  <si>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</si>
  <si>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</si>
  <si>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</si>
  <si>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</si>
  <si>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</si>
  <si>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</si>
  <si>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</si>
  <si>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</si>
  <si>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</si>
  <si>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</si>
  <si>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</si>
  <si>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</si>
  <si>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</si>
  <si>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</si>
  <si>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</si>
  <si>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</si>
  <si>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</si>
  <si>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</si>
  <si>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</si>
  <si>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</si>
  <si>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</si>
  <si>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</si>
  <si>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</si>
  <si>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</si>
  <si>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</si>
  <si>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</si>
  <si>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</si>
  <si>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</si>
  <si>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</si>
  <si>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</si>
  <si>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</si>
  <si>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</si>
  <si>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</si>
  <si>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</si>
  <si>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</si>
  <si>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</si>
  <si>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</si>
  <si>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</si>
  <si>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</si>
  <si>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</si>
  <si>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</si>
  <si>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</si>
  <si>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</si>
  <si>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</si>
  <si>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</si>
  <si>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</si>
  <si>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</si>
  <si>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</si>
  <si>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</si>
  <si>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</si>
  <si>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</si>
  <si>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</si>
  <si>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</si>
  <si>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</si>
  <si>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</si>
  <si>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</si>
  <si>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</si>
  <si>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</si>
  <si>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</si>
  <si>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</si>
  <si>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</si>
  <si>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</si>
  <si>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</si>
  <si>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</si>
  <si>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</si>
  <si>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</si>
  <si>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</si>
  <si>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</si>
  <si>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</si>
  <si>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</si>
  <si>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</si>
  <si>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</si>
  <si>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</si>
  <si>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</si>
  <si>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</si>
  <si>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</si>
  <si>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</si>
  <si>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</si>
  <si>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</si>
  <si>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</si>
  <si>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</si>
  <si>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</si>
  <si>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</si>
  <si>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</si>
  <si>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</si>
  <si>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</si>
  <si>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</si>
  <si>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</si>
  <si>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</si>
  <si>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</si>
  <si>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</si>
  <si>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</si>
  <si>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</si>
  <si>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</si>
  <si>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</si>
  <si>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</si>
  <si>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</si>
  <si>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</si>
  <si>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</si>
  <si>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</si>
  <si>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</si>
  <si>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</si>
  <si>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</si>
  <si>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</si>
  <si>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</si>
  <si>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</si>
  <si>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</si>
  <si>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</si>
  <si>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</si>
  <si>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</si>
  <si>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</si>
  <si>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</si>
  <si>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</si>
  <si>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</si>
  <si>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</si>
  <si>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</si>
  <si>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</si>
  <si>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</si>
  <si>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</si>
  <si>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</si>
  <si>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</si>
  <si>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</si>
  <si>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</si>
  <si>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</si>
  <si>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</si>
  <si>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</si>
  <si>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</si>
  <si>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</si>
  <si>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</si>
  <si>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</si>
  <si>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</si>
  <si>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</si>
  <si>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</si>
  <si>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</si>
  <si>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</si>
  <si>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</si>
  <si>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</si>
  <si>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</si>
  <si>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</si>
  <si>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</si>
  <si>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</si>
  <si>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</si>
  <si>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</si>
  <si>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</si>
  <si>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</si>
  <si>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</si>
  <si>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</si>
  <si>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</si>
  <si>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</si>
  <si>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</si>
  <si>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</si>
  <si>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</si>
  <si>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</si>
  <si>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</si>
  <si>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</si>
  <si>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</si>
  <si>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</si>
  <si>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</si>
  <si>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</si>
  <si>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</si>
  <si>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</si>
  <si>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</si>
  <si>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</si>
  <si>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</si>
  <si>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</si>
  <si>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</si>
  <si>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</si>
  <si>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</si>
  <si>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</si>
  <si>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</si>
  <si>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</si>
  <si>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</si>
  <si>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</si>
  <si>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</si>
  <si>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</si>
  <si>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</si>
  <si>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</si>
  <si>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</si>
  <si>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</si>
  <si>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</si>
  <si>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</si>
  <si>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</si>
  <si>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</si>
  <si>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</si>
  <si>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</si>
  <si>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</si>
  <si>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</si>
  <si>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</si>
  <si>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</si>
  <si>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</si>
  <si>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</si>
  <si>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</si>
  <si>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</si>
  <si>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</si>
  <si>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</si>
  <si>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</si>
  <si>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</si>
  <si>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</si>
  <si>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</si>
  <si>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</si>
  <si>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</si>
  <si>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</si>
  <si>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</si>
  <si>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</si>
  <si>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</si>
  <si>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</si>
  <si>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</si>
  <si>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</si>
  <si>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</si>
  <si>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</si>
  <si>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</si>
  <si>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</si>
  <si>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</si>
  <si>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</si>
  <si>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</si>
  <si>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</si>
  <si>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</si>
  <si>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</si>
  <si>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</si>
  <si>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</si>
  <si>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</si>
  <si>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</si>
  <si>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</si>
  <si>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</si>
  <si>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</si>
  <si>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</si>
  <si>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</si>
  <si>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</si>
  <si>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</si>
  <si>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</si>
  <si>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</si>
  <si>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</si>
  <si>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</si>
  <si>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</si>
  <si>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</si>
  <si>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</si>
  <si>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</si>
  <si>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</si>
  <si>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</si>
  <si>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</si>
  <si>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</si>
  <si>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</si>
  <si>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</si>
  <si>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</si>
  <si>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</si>
  <si>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</si>
  <si>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</si>
  <si>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</si>
  <si>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</si>
  <si>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</si>
  <si>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</si>
  <si>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</si>
  <si>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</si>
  <si>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</si>
  <si>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</si>
  <si>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</si>
  <si>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</si>
  <si>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</si>
  <si>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</si>
  <si>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</si>
  <si>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</si>
  <si>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</si>
  <si>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</si>
  <si>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</si>
  <si>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</si>
  <si>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</si>
  <si>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</si>
  <si>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</si>
  <si>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</si>
  <si>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</si>
  <si>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</si>
  <si>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</si>
  <si>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</si>
  <si>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</si>
  <si>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</si>
  <si>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</si>
  <si>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</si>
  <si>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</si>
  <si>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</si>
  <si>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</si>
  <si>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</si>
  <si>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</si>
  <si>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</si>
  <si>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</si>
  <si>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</si>
  <si>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</si>
  <si>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</si>
  <si>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</si>
  <si>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</si>
  <si>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</si>
  <si>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</si>
  <si>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</si>
  <si>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</si>
  <si>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</si>
  <si>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</si>
  <si>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</si>
  <si>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</si>
  <si>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</si>
  <si>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</si>
  <si>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</si>
  <si>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</si>
  <si>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</si>
  <si>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</si>
  <si>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</si>
  <si>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</si>
  <si>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</si>
  <si>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</si>
  <si>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</si>
  <si>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</si>
  <si>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</si>
  <si>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</si>
  <si>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</si>
  <si>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</si>
  <si>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</si>
  <si>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</si>
  <si>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</si>
  <si>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</si>
  <si>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</si>
  <si>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</si>
  <si>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</si>
  <si>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</si>
  <si>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</si>
  <si>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</si>
  <si>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</si>
  <si>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</si>
  <si>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</si>
  <si>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</si>
  <si>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</si>
  <si>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</si>
  <si>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</si>
  <si>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</si>
  <si>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</si>
  <si>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</si>
  <si>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</si>
  <si>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</si>
  <si>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</si>
  <si>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</si>
  <si>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</si>
  <si>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</si>
  <si>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</si>
  <si>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</si>
  <si>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</si>
  <si>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</si>
  <si>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</si>
  <si>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</si>
  <si>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</si>
  <si>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</si>
  <si>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</si>
  <si>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</si>
  <si>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</si>
  <si>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</si>
  <si>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</si>
  <si>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</si>
  <si>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</si>
  <si>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</si>
  <si>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</si>
  <si>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</si>
  <si>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</si>
  <si>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</si>
  <si>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</si>
  <si>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</si>
  <si>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</si>
  <si>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</si>
  <si>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</si>
  <si>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</si>
  <si>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</si>
  <si>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</si>
  <si>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</si>
  <si>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</si>
  <si>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</si>
  <si>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</si>
  <si>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</si>
  <si>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</si>
  <si>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</si>
  <si>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</si>
  <si>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</si>
  <si>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</si>
  <si>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</si>
  <si>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</si>
  <si>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</si>
  <si>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</si>
  <si>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</si>
  <si>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</si>
  <si>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</si>
  <si>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</si>
  <si>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</si>
  <si>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</si>
  <si>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</si>
  <si>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</si>
  <si>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</si>
  <si>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</si>
  <si>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</si>
  <si>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</si>
  <si>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</si>
  <si>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</si>
  <si>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</si>
  <si>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</si>
  <si>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</si>
  <si>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</si>
  <si>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</si>
  <si>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</si>
  <si>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</si>
  <si>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</si>
  <si>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</si>
  <si>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</si>
  <si>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</si>
  <si>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</si>
  <si>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</si>
  <si>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</si>
  <si>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</si>
  <si>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</si>
  <si>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</si>
  <si>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</si>
  <si>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</si>
  <si>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</si>
  <si>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</si>
  <si>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</si>
  <si>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</si>
  <si>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</si>
  <si>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</si>
  <si>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</si>
  <si>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</si>
  <si>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</si>
  <si>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</si>
  <si>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</si>
  <si>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</si>
  <si>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</si>
  <si>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</si>
  <si>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</si>
  <si>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</si>
  <si>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</si>
  <si>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</si>
  <si>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</si>
  <si>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</si>
  <si>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</si>
  <si>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</si>
  <si>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</si>
  <si>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</si>
  <si>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</si>
  <si>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</si>
  <si>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</si>
  <si>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</si>
  <si>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</si>
  <si>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</si>
  <si>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</si>
  <si>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</si>
  <si>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</si>
  <si>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</si>
  <si>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</si>
  <si>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</si>
  <si>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</si>
  <si>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</si>
  <si>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</si>
  <si>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</si>
  <si>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</si>
  <si>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</si>
  <si>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</si>
  <si>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</si>
  <si>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</si>
  <si>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</si>
  <si>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</si>
  <si>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</si>
  <si>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</si>
  <si>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</si>
  <si>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</si>
  <si>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</si>
  <si>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</si>
  <si>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</si>
  <si>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</si>
  <si>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</si>
  <si>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</si>
  <si>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</si>
  <si>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</si>
  <si>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</si>
  <si>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</si>
  <si>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</si>
  <si>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</si>
  <si>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</si>
  <si>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</si>
  <si>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</si>
  <si>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</si>
  <si>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</si>
  <si>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</si>
  <si>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</si>
  <si>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</si>
  <si>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</si>
  <si>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</si>
  <si>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</si>
  <si>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</si>
  <si>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</si>
  <si>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</si>
  <si>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</si>
  <si>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</si>
  <si>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</si>
  <si>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</si>
  <si>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</si>
  <si>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</si>
  <si>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</si>
  <si>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</si>
  <si>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</si>
  <si>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</si>
  <si>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</si>
  <si>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</si>
  <si>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</si>
  <si>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</si>
  <si>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</si>
  <si>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</si>
  <si>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</si>
  <si>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</si>
  <si>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</si>
  <si>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</si>
  <si>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</si>
  <si>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</si>
  <si>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</si>
  <si>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</si>
  <si>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</si>
  <si>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</si>
  <si>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</si>
  <si>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</si>
  <si>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</si>
  <si>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</si>
  <si>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</si>
  <si>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</si>
  <si>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</si>
  <si>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</si>
  <si>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</si>
  <si>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</si>
  <si>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</si>
  <si>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</si>
  <si>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</si>
  <si>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</si>
  <si>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</si>
  <si>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</si>
  <si>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</si>
  <si>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</si>
  <si>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</si>
  <si>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</si>
  <si>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</si>
  <si>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</si>
  <si>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</si>
  <si>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</si>
  <si>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</si>
  <si>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</si>
  <si>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</si>
  <si>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</si>
  <si>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</si>
  <si>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</si>
  <si>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</si>
  <si>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</si>
  <si>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</si>
  <si>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</si>
  <si>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</si>
  <si>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</si>
  <si>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</si>
  <si>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</si>
  <si>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</si>
  <si>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</si>
  <si>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</si>
  <si>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</si>
  <si>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</si>
  <si>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</si>
  <si>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</si>
  <si>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</si>
  <si>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</si>
  <si>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</si>
  <si>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</si>
  <si>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</si>
  <si>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</si>
  <si>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</si>
  <si>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</si>
  <si>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</si>
  <si>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</si>
  <si>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</si>
  <si>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</si>
  <si>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</si>
  <si>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</si>
  <si>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</si>
  <si>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</si>
  <si>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</si>
  <si>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</si>
  <si>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</si>
  <si>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</si>
  <si>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</si>
  <si>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</si>
  <si>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</si>
  <si>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</si>
  <si>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</si>
  <si>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</si>
  <si>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</si>
  <si>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</si>
  <si>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</si>
  <si>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</si>
  <si>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</si>
  <si>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</si>
  <si>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</si>
  <si>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</si>
  <si>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</si>
  <si>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</si>
  <si>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</si>
  <si>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</si>
  <si>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</si>
  <si>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</si>
  <si>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</si>
  <si>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</si>
  <si>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</si>
  <si>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</si>
  <si>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</si>
  <si>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</si>
  <si>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</si>
  <si>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</si>
  <si>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</si>
  <si>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</si>
  <si>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</si>
  <si>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</si>
  <si>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</si>
  <si>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</si>
  <si>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</si>
  <si>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</si>
  <si>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</si>
  <si>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</si>
  <si>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</si>
  <si>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</si>
  <si>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</si>
  <si>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</si>
  <si>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</si>
  <si>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</si>
  <si>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</si>
  <si>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</si>
  <si>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</si>
  <si>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</si>
  <si>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</si>
  <si>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</si>
  <si>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</si>
  <si>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</si>
  <si>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</si>
  <si>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</si>
  <si>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</si>
  <si>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</si>
  <si>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</si>
  <si>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</si>
  <si>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</si>
  <si>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</si>
  <si>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</si>
  <si>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</si>
  <si>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</si>
  <si>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</si>
  <si>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</si>
  <si>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</si>
  <si>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</si>
  <si>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</si>
  <si>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</si>
  <si>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</si>
  <si>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</si>
  <si>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</si>
  <si>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</si>
  <si>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</si>
  <si>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</si>
  <si>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</si>
  <si>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</si>
  <si>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</si>
  <si>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</si>
  <si>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</si>
  <si>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</si>
  <si>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</si>
  <si>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</si>
  <si>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</si>
  <si>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</si>
  <si>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</si>
  <si>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</si>
  <si>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</si>
  <si>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</si>
  <si>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</si>
  <si>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</si>
  <si>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</si>
  <si>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</si>
  <si>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</si>
  <si>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</si>
  <si>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</si>
  <si>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</si>
  <si>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</si>
  <si>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</si>
  <si>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</si>
  <si>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</si>
  <si>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</si>
  <si>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</si>
  <si>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</si>
  <si>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</si>
  <si>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</si>
  <si>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</si>
  <si>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</si>
  <si>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</si>
  <si>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</si>
  <si>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</si>
  <si>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</si>
  <si>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</si>
  <si>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</si>
  <si>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</si>
  <si>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</si>
  <si>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</si>
  <si>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</si>
  <si>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</si>
  <si>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</si>
  <si>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</si>
  <si>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</si>
  <si>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</si>
  <si>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</si>
  <si>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</si>
  <si>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</si>
  <si>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</si>
  <si>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</si>
  <si>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</si>
  <si>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</si>
  <si>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</si>
  <si>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</si>
  <si>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</si>
  <si>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</si>
  <si>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</si>
  <si>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</si>
  <si>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</si>
  <si>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</si>
  <si>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</si>
  <si>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</si>
  <si>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</si>
  <si>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</si>
  <si>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</si>
  <si>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</si>
  <si>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</si>
  <si>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</si>
  <si>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</si>
  <si>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</si>
  <si>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</si>
  <si>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</si>
  <si>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</si>
  <si>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</si>
  <si>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</si>
  <si>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</si>
  <si>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</si>
  <si>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</si>
  <si>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</si>
  <si>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</si>
  <si>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</si>
  <si>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</si>
  <si>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</si>
  <si>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</si>
  <si>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</si>
  <si>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</si>
  <si>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</si>
  <si>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</si>
  <si>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</si>
  <si>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</si>
  <si>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</si>
  <si>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</si>
  <si>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</si>
  <si>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</si>
  <si>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</si>
  <si>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</si>
  <si>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</si>
  <si>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</si>
  <si>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</si>
  <si>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</si>
  <si>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</si>
  <si>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</si>
  <si>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</si>
  <si>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</si>
  <si>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</si>
  <si>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</si>
  <si>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</si>
  <si>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</si>
  <si>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</si>
  <si>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</si>
  <si>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</si>
  <si>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</si>
  <si>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</si>
  <si>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</si>
  <si>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</si>
  <si>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</si>
  <si>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</si>
  <si>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</si>
  <si>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</si>
  <si>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</si>
  <si>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</si>
  <si>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</si>
  <si>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</si>
  <si>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</si>
  <si>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</si>
  <si>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</si>
  <si>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</si>
  <si>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</si>
  <si>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</si>
  <si>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</si>
  <si>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</si>
  <si>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</si>
  <si>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</si>
  <si>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</si>
  <si>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</si>
  <si>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</si>
  <si>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</si>
  <si>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</si>
  <si>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</si>
  <si>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</si>
  <si>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</si>
  <si>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</si>
  <si>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</si>
  <si>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</si>
  <si>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</si>
  <si>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</si>
  <si>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</si>
  <si>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</si>
  <si>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</si>
  <si>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</si>
  <si>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</si>
  <si>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</si>
  <si>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</si>
  <si>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</si>
  <si>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</si>
  <si>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</si>
  <si>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</si>
  <si>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</si>
  <si>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</si>
  <si>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</si>
  <si>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</si>
  <si>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</si>
  <si>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</si>
  <si>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</si>
  <si>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</si>
  <si>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</si>
  <si>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</si>
  <si>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</si>
  <si>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</si>
  <si>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</si>
  <si>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</si>
  <si>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</si>
  <si>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</si>
  <si>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</si>
  <si>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</si>
  <si>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</si>
  <si>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</si>
  <si>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</si>
  <si>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</si>
  <si>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</si>
  <si>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</si>
  <si>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</si>
  <si>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</si>
  <si>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</si>
  <si>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</si>
  <si>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</si>
  <si>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</si>
  <si>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</si>
  <si>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</si>
  <si>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</si>
  <si>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</si>
  <si>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</si>
  <si>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</si>
  <si>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</si>
  <si>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</si>
  <si>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</si>
  <si>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</si>
  <si>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</si>
  <si>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</si>
  <si>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</si>
  <si>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</si>
  <si>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</si>
  <si>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</si>
  <si>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</si>
  <si>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</si>
  <si>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</si>
  <si>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</si>
  <si>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</si>
  <si>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</si>
  <si>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</si>
  <si>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</si>
  <si>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</si>
  <si>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</si>
  <si>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</si>
  <si>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</si>
  <si>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</si>
  <si>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</si>
  <si>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</si>
  <si>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</si>
  <si>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</si>
  <si>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</si>
  <si>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</si>
  <si>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</si>
  <si>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</si>
  <si>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</si>
  <si>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</si>
  <si>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</si>
  <si>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</si>
  <si>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</si>
  <si>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</si>
  <si>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</si>
  <si>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</si>
  <si>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</si>
  <si>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</si>
  <si>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</si>
  <si>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</si>
  <si>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</si>
  <si>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</si>
  <si>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</si>
  <si>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</si>
  <si>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</si>
  <si>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</si>
  <si>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</si>
  <si>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</si>
  <si>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</si>
  <si>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</si>
  <si>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</si>
  <si>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</si>
  <si>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</si>
  <si>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</si>
  <si>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</si>
  <si>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</si>
  <si>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</si>
  <si>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</si>
  <si>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</si>
  <si>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</si>
  <si>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</si>
  <si>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</si>
  <si>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</si>
  <si>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</si>
  <si>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</si>
  <si>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</si>
  <si>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</si>
  <si>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</si>
  <si>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</si>
  <si>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</si>
  <si>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</si>
  <si>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</si>
  <si>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</si>
  <si>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</si>
  <si>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</si>
  <si>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</si>
  <si>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</si>
  <si>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</si>
  <si>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</si>
  <si>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</si>
  <si>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</si>
  <si>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</si>
  <si>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</si>
  <si>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</si>
  <si>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</si>
  <si>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</si>
  <si>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</si>
  <si>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</si>
  <si>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</si>
  <si>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</si>
  <si>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</si>
  <si>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</si>
  <si>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</si>
  <si>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</si>
  <si>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</si>
  <si>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</si>
  <si>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</si>
  <si>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</si>
  <si>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</si>
  <si>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</si>
  <si>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</si>
  <si>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</si>
  <si>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</si>
  <si>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</si>
  <si>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</si>
  <si>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</si>
  <si>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</si>
  <si>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</si>
  <si>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</si>
  <si>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</si>
  <si>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</si>
  <si>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</si>
  <si>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</si>
  <si>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</si>
  <si>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</si>
  <si>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</si>
  <si>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</si>
  <si>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</si>
  <si>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</si>
  <si>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</si>
  <si>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</si>
  <si>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</si>
  <si>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</si>
  <si>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</si>
  <si>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</si>
  <si>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</si>
  <si>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</si>
  <si>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</si>
  <si>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</si>
  <si>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</si>
  <si>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</si>
  <si>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</si>
  <si>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</si>
  <si>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</si>
  <si>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</si>
  <si>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</si>
  <si>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</si>
  <si>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</si>
  <si>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</si>
  <si>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</si>
  <si>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</si>
  <si>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</si>
  <si>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</si>
  <si>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</si>
  <si>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</si>
  <si>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</si>
  <si>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</si>
  <si>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</si>
  <si>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</si>
  <si>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</si>
  <si>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</si>
  <si>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</si>
  <si>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</si>
  <si>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</si>
  <si>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</si>
  <si>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</si>
  <si>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</si>
  <si>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</si>
  <si>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</si>
  <si>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</si>
  <si>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</si>
  <si>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</si>
  <si>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</si>
  <si>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</si>
  <si>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</si>
  <si>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</si>
  <si>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</si>
  <si>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</si>
  <si>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</si>
  <si>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</si>
  <si>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</si>
  <si>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</si>
  <si>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</si>
  <si>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</si>
  <si>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</si>
  <si>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</si>
  <si>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</si>
  <si>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</si>
  <si>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</si>
  <si>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</si>
  <si>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</si>
  <si>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</si>
  <si>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</si>
  <si>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</si>
  <si>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</si>
  <si>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</si>
  <si>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</si>
  <si>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</si>
  <si>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</si>
  <si>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</si>
  <si>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</si>
  <si>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</si>
  <si>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</si>
  <si>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</si>
  <si>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</si>
  <si>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</si>
  <si>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</si>
  <si>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</si>
  <si>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</si>
  <si>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</si>
  <si>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</si>
  <si>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</si>
  <si>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</si>
  <si>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</si>
  <si>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</si>
  <si>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</si>
  <si>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</si>
  <si>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</si>
  <si>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</si>
  <si>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</si>
  <si>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</si>
  <si>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</si>
  <si>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</si>
  <si>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</si>
  <si>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</si>
  <si>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</si>
  <si>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</si>
  <si>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</si>
  <si>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</si>
  <si>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</si>
  <si>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</si>
  <si>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</si>
  <si>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</si>
  <si>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</si>
  <si>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</si>
  <si>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</si>
  <si>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</si>
  <si>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</si>
  <si>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</si>
  <si>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</si>
  <si>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</si>
  <si>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</si>
  <si>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</si>
  <si>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</si>
  <si>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</si>
  <si>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</si>
  <si>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</si>
  <si>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</si>
  <si>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</si>
  <si>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</si>
  <si>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</si>
  <si>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</si>
  <si>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</si>
  <si>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</si>
  <si>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</si>
  <si>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</si>
  <si>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</si>
  <si>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</si>
  <si>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</si>
  <si>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</si>
  <si>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</si>
  <si>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</si>
  <si>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</si>
  <si>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</si>
  <si>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</si>
  <si>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</si>
  <si>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</si>
  <si>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</si>
  <si>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</si>
  <si>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</si>
  <si>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</si>
  <si>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</si>
  <si>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</si>
  <si>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</si>
  <si>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</si>
  <si>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</si>
  <si>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</si>
  <si>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</si>
  <si>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</si>
  <si>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</si>
  <si>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</si>
  <si>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</si>
  <si>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</si>
  <si>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</si>
  <si>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</si>
  <si>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</si>
  <si>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</si>
  <si>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</si>
  <si>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</si>
  <si>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</si>
  <si>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</si>
  <si>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</si>
  <si>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</si>
  <si>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</si>
  <si>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</si>
  <si>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</si>
  <si>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</si>
  <si>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</si>
  <si>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</si>
  <si>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</si>
  <si>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</si>
  <si>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</si>
  <si>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</si>
  <si>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</si>
  <si>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</si>
  <si>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</si>
  <si>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</si>
  <si>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</si>
  <si>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</si>
  <si>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</si>
  <si>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</si>
  <si>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</si>
  <si>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</si>
  <si>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</si>
  <si>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</si>
  <si>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</si>
  <si>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</si>
  <si>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</si>
  <si>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</si>
  <si>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</si>
  <si>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</si>
  <si>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</si>
  <si>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</si>
  <si>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</si>
  <si>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</si>
  <si>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</si>
  <si>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</si>
  <si>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</si>
  <si>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</si>
  <si>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</si>
  <si>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</si>
  <si>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</si>
  <si>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</si>
  <si>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</si>
  <si>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</si>
  <si>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</si>
  <si>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</si>
  <si>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</si>
  <si>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</si>
  <si>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</si>
  <si>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</si>
  <si>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</si>
  <si>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</si>
  <si>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</si>
  <si>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</si>
  <si>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</si>
  <si>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</si>
  <si>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</si>
  <si>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</si>
  <si>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</si>
  <si>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</si>
  <si>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</si>
  <si>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</si>
  <si>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</si>
  <si>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</si>
  <si>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</si>
  <si>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</si>
  <si>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</si>
  <si>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</si>
  <si>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</si>
  <si>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</si>
  <si>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</si>
  <si>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</si>
  <si>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</si>
  <si>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</si>
  <si>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</si>
  <si>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</si>
  <si>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</si>
  <si>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</si>
  <si>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</si>
  <si>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</si>
  <si>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</si>
  <si>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</si>
  <si>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</si>
  <si>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</si>
  <si>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</si>
  <si>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</si>
  <si>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</si>
  <si>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</si>
  <si>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</si>
  <si>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</si>
  <si>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</si>
  <si>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</si>
  <si>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</si>
  <si>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</si>
  <si>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</si>
  <si>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</si>
  <si>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</si>
  <si>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</si>
  <si>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</si>
  <si>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</si>
  <si>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</si>
  <si>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</si>
  <si>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</si>
  <si>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</si>
  <si>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</si>
  <si>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</si>
  <si>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</si>
  <si>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</si>
  <si>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</si>
  <si>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</si>
  <si>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</si>
  <si>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</si>
  <si>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</si>
  <si>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</si>
  <si>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</si>
  <si>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</si>
  <si>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</si>
  <si>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</si>
  <si>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</si>
  <si>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</si>
  <si>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</si>
  <si>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</si>
  <si>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</si>
  <si>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</si>
  <si>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</si>
  <si>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</si>
  <si>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</si>
  <si>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</si>
  <si>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</si>
  <si>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</si>
  <si>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</si>
  <si>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</si>
  <si>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</si>
  <si>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</si>
  <si>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</si>
  <si>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</si>
  <si>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</si>
  <si>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</si>
  <si>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</si>
  <si>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</si>
  <si>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</si>
  <si>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</si>
  <si>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</si>
  <si>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</si>
  <si>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</si>
  <si>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</si>
  <si>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</si>
  <si>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</si>
  <si>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</si>
  <si>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</si>
  <si>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</si>
  <si>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</si>
  <si>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</si>
  <si>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</si>
  <si>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</si>
  <si>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</si>
  <si>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</si>
  <si>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</si>
  <si>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</si>
  <si>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</si>
  <si>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</si>
  <si>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</si>
  <si>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</si>
  <si>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</si>
  <si>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</si>
  <si>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</si>
  <si>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</si>
  <si>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</si>
  <si>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</si>
  <si>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</si>
  <si>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</si>
  <si>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</si>
  <si>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</si>
  <si>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</si>
  <si>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</si>
  <si>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</si>
  <si>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</si>
  <si>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</si>
  <si>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</si>
  <si>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</si>
  <si>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</si>
  <si>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</si>
  <si>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</si>
  <si>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</si>
  <si>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</si>
  <si>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</si>
  <si>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</si>
  <si>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</si>
  <si>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</si>
  <si>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</si>
  <si>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</si>
  <si>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</si>
  <si>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</si>
  <si>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</si>
  <si>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</si>
  <si>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</si>
  <si>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</si>
  <si>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</si>
  <si>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</si>
  <si>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</si>
  <si>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</si>
  <si>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</si>
  <si>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</si>
  <si>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</si>
  <si>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</si>
  <si>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</si>
  <si>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</si>
  <si>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</si>
  <si>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</si>
  <si>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</si>
  <si>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</si>
  <si>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</si>
  <si>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</si>
  <si>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</si>
  <si>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</si>
  <si>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</si>
  <si>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</si>
  <si>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</si>
  <si>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</si>
  <si>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</si>
  <si>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</si>
  <si>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</si>
  <si>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</si>
  <si>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</si>
  <si>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</si>
  <si>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</si>
  <si>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</si>
  <si>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</si>
  <si>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</si>
  <si>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</si>
  <si>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</si>
  <si>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</si>
  <si>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</si>
  <si>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</si>
  <si>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</si>
  <si>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</si>
  <si>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</si>
  <si>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</si>
  <si>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</si>
  <si>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</si>
  <si>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</si>
  <si>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</si>
  <si>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</si>
  <si>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</si>
  <si>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</si>
  <si>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</si>
  <si>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</si>
  <si>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</si>
  <si>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</si>
  <si>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</si>
  <si>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</si>
  <si>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</si>
  <si>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</si>
  <si>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</si>
  <si>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</si>
  <si>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</si>
  <si>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</si>
  <si>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</si>
  <si>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</si>
  <si>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</si>
  <si>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</si>
  <si>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</si>
  <si>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</si>
  <si>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</si>
  <si>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</si>
  <si>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</si>
  <si>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</si>
  <si>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</si>
  <si>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</si>
  <si>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</si>
  <si>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</si>
  <si>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</si>
  <si>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</si>
  <si>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</si>
  <si>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</si>
  <si>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</si>
  <si>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</si>
  <si>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</si>
  <si>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</si>
  <si>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</si>
  <si>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</si>
  <si>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</si>
  <si>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</si>
  <si>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</si>
  <si>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</si>
  <si>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</si>
  <si>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</si>
  <si>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</si>
  <si>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</si>
  <si>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</si>
  <si>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</si>
  <si>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</si>
  <si>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</si>
  <si>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</si>
  <si>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</si>
  <si>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</si>
  <si>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</si>
  <si>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</si>
  <si>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</si>
  <si>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</si>
  <si>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</si>
  <si>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</si>
  <si>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</si>
  <si>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</si>
  <si>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</si>
  <si>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</si>
  <si>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</si>
  <si>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</si>
  <si>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</si>
  <si>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</si>
  <si>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</si>
  <si>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</si>
  <si>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</si>
  <si>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</si>
  <si>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</si>
  <si>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</si>
  <si>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</si>
  <si>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</si>
  <si>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</si>
  <si>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</si>
  <si>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</si>
  <si>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</si>
  <si>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</si>
  <si>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</si>
  <si>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</si>
  <si>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</si>
  <si>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</si>
  <si>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</si>
  <si>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</si>
  <si>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</si>
  <si>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</si>
  <si>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</si>
  <si>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</si>
  <si>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</si>
  <si>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</si>
  <si>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</si>
  <si>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</si>
  <si>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</si>
  <si>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</si>
  <si>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</si>
  <si>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</si>
  <si>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</si>
  <si>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</si>
  <si>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</si>
  <si>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</si>
  <si>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</si>
  <si>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</si>
  <si>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</si>
  <si>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</si>
  <si>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</si>
  <si>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</si>
  <si>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</si>
  <si>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</si>
  <si>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</si>
  <si>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</si>
  <si>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</si>
  <si>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</si>
  <si>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</si>
  <si>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</si>
  <si>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</si>
  <si>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</si>
  <si>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</si>
  <si>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</si>
  <si>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</si>
  <si>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</si>
  <si>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</si>
  <si>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</si>
  <si>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</si>
  <si>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</si>
  <si>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</si>
  <si>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</si>
  <si>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</si>
  <si>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</si>
  <si>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</si>
  <si>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</si>
  <si>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</si>
  <si>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</si>
  <si>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</si>
  <si>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</si>
  <si>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</si>
  <si>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</si>
  <si>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</si>
  <si>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</si>
  <si>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</si>
  <si>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</si>
  <si>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</si>
  <si>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</si>
  <si>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</si>
  <si>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</si>
  <si>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</si>
  <si>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</si>
  <si>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</si>
  <si>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</si>
  <si>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</si>
  <si>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</si>
  <si>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</si>
  <si>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</si>
  <si>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</si>
  <si>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</si>
  <si>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</si>
  <si>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</si>
  <si>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</si>
  <si>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</si>
  <si>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</si>
  <si>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</si>
  <si>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</si>
  <si>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</si>
  <si>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</si>
  <si>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</si>
  <si>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</si>
  <si>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</si>
  <si>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</si>
  <si>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</si>
  <si>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</si>
  <si>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</si>
  <si>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</si>
  <si>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</si>
  <si>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</si>
  <si>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</si>
  <si>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</si>
  <si>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</si>
  <si>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</si>
  <si>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</si>
  <si>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</si>
  <si>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</si>
  <si>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</si>
  <si>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</si>
  <si>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</si>
  <si>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</si>
  <si>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</si>
  <si>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</si>
  <si>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</si>
  <si>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</si>
  <si>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</si>
  <si>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</si>
  <si>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</si>
  <si>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</si>
  <si>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</si>
  <si>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</si>
  <si>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</si>
  <si>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</si>
  <si>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</si>
  <si>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</si>
  <si>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</si>
  <si>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</si>
  <si>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</si>
  <si>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</si>
  <si>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</si>
  <si>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</si>
  <si>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</si>
  <si>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</si>
  <si>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</si>
  <si>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</si>
  <si>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</si>
  <si>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</si>
  <si>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</si>
  <si>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</si>
  <si>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</si>
  <si>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</si>
  <si>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</si>
  <si>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</si>
  <si>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</si>
  <si>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</si>
  <si>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</si>
  <si>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</si>
  <si>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</si>
  <si>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</si>
  <si>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</si>
  <si>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</si>
  <si>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</si>
  <si>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</si>
  <si>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</si>
  <si>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</si>
  <si>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</si>
  <si>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</si>
  <si>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</si>
  <si>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</si>
  <si>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</si>
  <si>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</si>
  <si>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</si>
  <si>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</si>
  <si>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</si>
  <si>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</si>
  <si>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</si>
  <si>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</si>
  <si>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</si>
  <si>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</si>
  <si>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</si>
  <si>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</si>
  <si>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</si>
  <si>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</si>
  <si>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</si>
  <si>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</si>
  <si>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</si>
  <si>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</si>
  <si>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</si>
  <si>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</si>
  <si>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</si>
  <si>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</si>
  <si>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</si>
  <si>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</si>
  <si>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</si>
  <si>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</si>
  <si>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</si>
  <si>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</si>
  <si>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</si>
  <si>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</si>
  <si>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</si>
  <si>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</si>
  <si>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</si>
  <si>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</si>
  <si>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</si>
  <si>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</si>
  <si>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</si>
  <si>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</si>
  <si>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</si>
  <si>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</si>
  <si>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</si>
  <si>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</si>
  <si>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</si>
  <si>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</si>
  <si>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</si>
  <si>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</si>
  <si>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</si>
  <si>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</si>
  <si>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</si>
  <si>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</si>
  <si>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</si>
  <si>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</si>
  <si>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</si>
  <si>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</si>
  <si>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</si>
  <si>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</si>
  <si>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</si>
  <si>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</si>
  <si>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</si>
  <si>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</si>
  <si>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</si>
  <si>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</si>
  <si>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</si>
  <si>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</si>
  <si>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</si>
  <si>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</si>
  <si>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</si>
  <si>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</si>
  <si>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</si>
  <si>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</si>
  <si>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</si>
  <si>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</si>
  <si>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</si>
  <si>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</si>
  <si>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</si>
  <si>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</si>
  <si>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</si>
  <si>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</si>
  <si>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</si>
  <si>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</si>
  <si>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</si>
  <si>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</si>
  <si>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</si>
  <si>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</si>
  <si>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</si>
  <si>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</si>
  <si>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</si>
  <si>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</si>
  <si>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</si>
  <si>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</si>
  <si>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</si>
  <si>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</si>
  <si>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</si>
  <si>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</si>
  <si>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</si>
  <si>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</si>
  <si>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</si>
  <si>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</si>
  <si>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</si>
  <si>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</si>
  <si>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</si>
  <si>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</si>
  <si>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</si>
  <si>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</si>
  <si>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</si>
  <si>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</si>
  <si>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</si>
  <si>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</si>
  <si>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</si>
  <si>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</si>
  <si>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</si>
  <si>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</si>
  <si>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</si>
  <si>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</si>
  <si>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</si>
  <si>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</si>
  <si>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</si>
  <si>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</si>
  <si>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</si>
  <si>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</si>
  <si>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</si>
  <si>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</si>
  <si>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</si>
  <si>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</si>
  <si>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</si>
  <si>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</si>
  <si>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</si>
  <si>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</si>
  <si>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</si>
  <si>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</si>
  <si>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</si>
  <si>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</si>
  <si>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</si>
  <si>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</si>
  <si>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</si>
  <si>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</si>
  <si>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</si>
  <si>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</si>
  <si>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</si>
  <si>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</si>
  <si>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</si>
  <si>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</si>
  <si>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</si>
  <si>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</si>
  <si>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</si>
  <si>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</si>
  <si>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</si>
  <si>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</si>
  <si>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</si>
  <si>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</si>
  <si>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</si>
  <si>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</si>
  <si>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</si>
  <si>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</si>
  <si>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</si>
  <si>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</si>
  <si>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</si>
  <si>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</si>
  <si>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</si>
  <si>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</si>
  <si>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</si>
  <si>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</si>
  <si>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</si>
  <si>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</si>
  <si>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</si>
  <si>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</si>
  <si>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</si>
  <si>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</si>
  <si>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</si>
  <si>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</si>
  <si>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</si>
  <si>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</si>
  <si>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</si>
  <si>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</si>
  <si>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</si>
  <si>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</si>
  <si>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</si>
  <si>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</si>
  <si>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</si>
  <si>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</si>
  <si>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</si>
  <si>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</si>
  <si>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</si>
  <si>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</si>
  <si>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</si>
  <si>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</si>
  <si>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</si>
  <si>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</si>
  <si>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</si>
  <si>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</si>
  <si>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</si>
  <si>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</si>
  <si>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</si>
  <si>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</si>
  <si>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</si>
  <si>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</si>
  <si>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</si>
  <si>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</si>
  <si>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</si>
  <si>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</si>
  <si>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</si>
  <si>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</si>
  <si>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</si>
  <si>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</si>
  <si>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</si>
  <si>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</si>
  <si>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</si>
  <si>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</si>
  <si>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</si>
  <si>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</si>
  <si>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</si>
  <si>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</si>
  <si>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</si>
  <si>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</si>
  <si>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</si>
  <si>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</si>
  <si>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</si>
  <si>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</si>
  <si>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</si>
  <si>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</si>
  <si>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</si>
  <si>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</si>
  <si>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</si>
  <si>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</si>
  <si>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</si>
  <si>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</si>
  <si>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</si>
  <si>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</si>
  <si>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</si>
  <si>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</si>
  <si>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</si>
  <si>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</si>
  <si>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</si>
  <si>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</si>
  <si>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</si>
  <si>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</si>
  <si>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</si>
  <si>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</si>
  <si>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</si>
  <si>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</si>
  <si>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</si>
  <si>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</si>
  <si>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</si>
  <si>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</si>
  <si>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</si>
  <si>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</si>
  <si>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</si>
  <si>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</si>
  <si>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</si>
  <si>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</si>
  <si>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</si>
  <si>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</si>
  <si>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</si>
  <si>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</si>
  <si>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</si>
  <si>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</si>
  <si>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</si>
  <si>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</si>
  <si>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</si>
  <si>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</si>
  <si>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</si>
  <si>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</si>
  <si>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</si>
  <si>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</si>
  <si>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</si>
  <si>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</si>
  <si>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</si>
  <si>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</si>
  <si>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</si>
  <si>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</si>
  <si>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</si>
  <si>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</si>
  <si>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</si>
  <si>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</si>
  <si>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</si>
  <si>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</si>
  <si>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</si>
  <si>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</si>
  <si>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</si>
  <si>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</si>
  <si>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</si>
  <si>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</si>
  <si>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</si>
  <si>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</si>
  <si>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</si>
  <si>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</si>
  <si>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</si>
  <si>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</si>
  <si>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</si>
  <si>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</si>
  <si>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</si>
  <si>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</si>
  <si>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</si>
  <si>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</si>
  <si>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</si>
  <si>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</si>
  <si>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</si>
  <si>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</si>
  <si>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</si>
  <si>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</si>
  <si>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</si>
  <si>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</si>
  <si>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</si>
  <si>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</si>
  <si>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</si>
  <si>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</si>
  <si>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</si>
  <si>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</si>
  <si>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</si>
  <si>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</si>
  <si>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</si>
  <si>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</si>
  <si>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</si>
  <si>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</si>
  <si>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</si>
  <si>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</si>
  <si>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</si>
  <si>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</si>
  <si>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</si>
  <si>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</si>
  <si>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</si>
  <si>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</si>
  <si>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</si>
  <si>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</si>
  <si>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</si>
  <si>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</si>
  <si>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</si>
  <si>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</si>
  <si>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</si>
  <si>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</si>
  <si>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</si>
  <si>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</si>
  <si>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</si>
  <si>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</si>
  <si>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</si>
  <si>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</si>
  <si>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</si>
  <si>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</si>
  <si>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</si>
  <si>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</si>
  <si>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</si>
  <si>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</si>
  <si>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</si>
  <si>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</si>
  <si>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</si>
  <si>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</si>
  <si>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</si>
  <si>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</si>
  <si>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</si>
  <si>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</si>
  <si>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</si>
  <si>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</si>
  <si>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</si>
  <si>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</si>
  <si>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</si>
  <si>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</si>
  <si>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</si>
  <si>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</si>
  <si>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</si>
  <si>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</si>
  <si>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</si>
  <si>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</si>
  <si>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</si>
  <si>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</si>
  <si>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</si>
  <si>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</si>
  <si>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</si>
  <si>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</si>
  <si>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</si>
  <si>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</si>
  <si>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</si>
  <si>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</si>
  <si>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</si>
  <si>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</si>
  <si>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</si>
  <si>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</si>
  <si>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</si>
  <si>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</si>
  <si>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</si>
  <si>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</si>
  <si>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</si>
  <si>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</si>
  <si>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</si>
  <si>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</si>
  <si>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</si>
  <si>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</si>
  <si>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</si>
  <si>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</si>
  <si>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</si>
  <si>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</si>
  <si>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</si>
  <si>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</si>
  <si>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</si>
  <si>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</si>
  <si>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</si>
  <si>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</si>
  <si>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</si>
  <si>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</si>
  <si>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</si>
  <si>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</si>
  <si>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</si>
  <si>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</si>
  <si>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</si>
  <si>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</si>
  <si>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</si>
  <si>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</si>
  <si>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</si>
  <si>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</si>
  <si>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</si>
  <si>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</si>
  <si>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</si>
  <si>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</si>
  <si>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</si>
  <si>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</si>
  <si>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</si>
  <si>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</si>
  <si>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</si>
  <si>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</si>
  <si>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</si>
  <si>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</si>
  <si>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</si>
  <si>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</si>
  <si>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</si>
  <si>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</si>
  <si>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</si>
  <si>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</si>
  <si>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</si>
  <si>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</si>
  <si>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</si>
  <si>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</si>
  <si>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</si>
  <si>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</si>
  <si>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</si>
  <si>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</si>
  <si>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</si>
  <si>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</si>
  <si>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</si>
  <si>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</si>
  <si>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</si>
  <si>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</si>
  <si>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</si>
  <si>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</si>
  <si>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</si>
  <si>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</si>
  <si>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</si>
  <si>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</si>
  <si>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</si>
  <si>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</si>
  <si>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</si>
  <si>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</si>
  <si>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</si>
  <si>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</si>
  <si>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</si>
  <si>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</si>
  <si>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</si>
  <si>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</si>
  <si>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</si>
  <si>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</si>
  <si>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</si>
  <si>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</si>
  <si>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</si>
  <si>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</si>
  <si>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</si>
  <si>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</si>
  <si>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</si>
  <si>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</si>
  <si>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</si>
  <si>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</si>
  <si>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</si>
  <si>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</si>
  <si>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</si>
  <si>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</si>
  <si>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</si>
  <si>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</si>
  <si>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</si>
  <si>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</si>
  <si>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</si>
  <si>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</si>
  <si>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</si>
  <si>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</si>
  <si>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</si>
  <si>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</si>
  <si>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</si>
  <si>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</si>
  <si>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</si>
  <si>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</si>
  <si>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</si>
  <si>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</si>
  <si>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</si>
  <si>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</si>
  <si>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</si>
  <si>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</si>
  <si>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</si>
  <si>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</si>
  <si>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</si>
  <si>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</si>
  <si>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</si>
  <si>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</si>
  <si>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</si>
  <si>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</si>
  <si>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</si>
  <si>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</si>
  <si>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</si>
  <si>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</si>
  <si>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</si>
  <si>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</si>
  <si>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</si>
  <si>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</si>
  <si>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</si>
  <si>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</si>
  <si>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</si>
  <si>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</si>
  <si>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</si>
  <si>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</si>
  <si>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</si>
  <si>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</si>
  <si>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</si>
  <si>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</si>
  <si>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</si>
  <si>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</si>
  <si>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</si>
  <si>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</si>
  <si>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</si>
  <si>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</si>
  <si>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</si>
  <si>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</si>
  <si>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</si>
  <si>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</si>
  <si>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</si>
  <si>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</si>
  <si>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</si>
  <si>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</si>
  <si>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</si>
  <si>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</si>
  <si>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</si>
  <si>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</si>
  <si>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</si>
  <si>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</si>
  <si>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</si>
  <si>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</si>
  <si>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</si>
  <si>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</si>
  <si>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</si>
  <si>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</si>
  <si>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</si>
  <si>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</si>
  <si>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</si>
  <si>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</si>
  <si>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</si>
  <si>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</si>
  <si>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</si>
  <si>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</si>
  <si>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</si>
  <si>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</si>
  <si>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</si>
  <si>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</si>
  <si>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</si>
  <si>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</si>
  <si>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</si>
  <si>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</si>
  <si>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</si>
  <si>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</si>
  <si>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</si>
  <si>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</si>
  <si>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</si>
  <si>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</si>
  <si>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</si>
  <si>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</si>
  <si>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</si>
  <si>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</si>
  <si>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</si>
  <si>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</si>
  <si>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</si>
  <si>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</si>
  <si>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</si>
  <si>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</si>
  <si>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</si>
  <si>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</si>
  <si>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</si>
  <si>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</si>
  <si>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</si>
  <si>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</si>
  <si>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</si>
  <si>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</si>
  <si>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</si>
  <si>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</si>
  <si>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</si>
  <si>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</si>
  <si>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</si>
  <si>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</si>
  <si>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</si>
  <si>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</si>
  <si>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</si>
  <si>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</si>
  <si>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</si>
  <si>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</si>
  <si>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</si>
  <si>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</si>
  <si>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</si>
  <si>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</si>
  <si>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</si>
  <si>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</si>
  <si>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</si>
  <si>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</si>
  <si>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</si>
  <si>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</si>
  <si>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</si>
  <si>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</si>
  <si>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</si>
  <si>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</si>
  <si>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</si>
  <si>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</si>
  <si>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</si>
  <si>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</si>
  <si>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</si>
  <si>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</si>
  <si>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</si>
  <si>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</si>
  <si>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</si>
  <si>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</si>
  <si>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</si>
  <si>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</si>
  <si>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</si>
  <si>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</si>
  <si>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</si>
  <si>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</si>
  <si>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</si>
  <si>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</si>
  <si>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</si>
  <si>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</si>
  <si>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</si>
  <si>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</si>
  <si>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</si>
  <si>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</si>
  <si>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</si>
  <si>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</si>
  <si>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</si>
  <si>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</si>
  <si>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</si>
  <si>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</si>
  <si>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</si>
  <si>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</si>
  <si>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</si>
  <si>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</si>
  <si>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</si>
  <si>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</si>
  <si>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</si>
  <si>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</si>
  <si>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</si>
  <si>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</si>
  <si>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</si>
  <si>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</si>
  <si>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</si>
  <si>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</si>
  <si>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</si>
  <si>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</si>
  <si>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</si>
  <si>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</si>
  <si>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</si>
  <si>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</si>
  <si>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</si>
  <si>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</si>
  <si>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</si>
  <si>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</si>
  <si>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</si>
  <si>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</si>
  <si>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</si>
  <si>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</si>
  <si>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</si>
  <si>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</si>
  <si>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</si>
  <si>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</si>
  <si>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</si>
  <si>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</si>
  <si>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</si>
  <si>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</si>
  <si>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</si>
  <si>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</si>
  <si>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</si>
  <si>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</si>
  <si>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</si>
  <si>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</si>
  <si>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</si>
  <si>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</si>
  <si>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</si>
  <si>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</si>
  <si>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</si>
  <si>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</si>
  <si>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</si>
  <si>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</si>
  <si>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</si>
  <si>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</si>
  <si>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</si>
  <si>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</si>
  <si>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</si>
  <si>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</si>
  <si>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</si>
  <si>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</si>
  <si>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</si>
  <si>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</si>
  <si>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</si>
  <si>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</si>
  <si>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</si>
  <si>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</si>
  <si>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</si>
  <si>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</si>
  <si>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</si>
  <si>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</si>
  <si>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</si>
  <si>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</si>
  <si>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</si>
  <si>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</si>
  <si>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</si>
  <si>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</si>
  <si>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</si>
  <si>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</si>
  <si>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</si>
  <si>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</si>
  <si>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</si>
  <si>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</si>
  <si>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</si>
  <si>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</si>
  <si>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</si>
  <si>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</si>
  <si>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</si>
  <si>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</si>
  <si>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</si>
  <si>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</si>
  <si>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</si>
  <si>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</si>
  <si>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</si>
  <si>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</si>
  <si>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</si>
  <si>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</si>
  <si>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</si>
  <si>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</si>
  <si>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</si>
  <si>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</si>
  <si>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</si>
  <si>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</si>
  <si>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</si>
  <si>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</si>
  <si>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</si>
  <si>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</si>
  <si>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</si>
  <si>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</si>
  <si>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</si>
  <si>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</si>
  <si>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</si>
  <si>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</si>
  <si>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</si>
  <si>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</si>
  <si>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</si>
  <si>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</si>
  <si>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</si>
  <si>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</si>
  <si>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</si>
  <si>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</si>
  <si>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</si>
  <si>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</si>
  <si>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</si>
  <si>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</si>
  <si>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</si>
  <si>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</si>
  <si>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</si>
  <si>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</si>
  <si>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</si>
  <si>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</si>
  <si>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</si>
  <si>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</si>
  <si>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</si>
  <si>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</si>
  <si>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</si>
  <si>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</si>
  <si>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</si>
  <si>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</si>
  <si>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</si>
  <si>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</si>
  <si>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</si>
  <si>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</si>
  <si>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</si>
  <si>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</si>
  <si>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</si>
  <si>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</si>
  <si>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</si>
  <si>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</si>
  <si>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</si>
  <si>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</si>
  <si>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</si>
  <si>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</si>
  <si>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</si>
  <si>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</si>
  <si>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</si>
  <si>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</si>
  <si>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</si>
  <si>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</si>
  <si>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</si>
  <si>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</si>
  <si>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</si>
  <si>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</si>
  <si>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</si>
  <si>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</si>
  <si>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</si>
  <si>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</si>
  <si>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</si>
  <si>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</si>
  <si>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</si>
  <si>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</si>
  <si>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</si>
  <si>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</si>
  <si>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</si>
  <si>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</si>
  <si>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</si>
  <si>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</si>
  <si>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</si>
  <si>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</si>
  <si>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</si>
  <si>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</si>
  <si>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</si>
  <si>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</si>
  <si>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</si>
  <si>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</si>
  <si>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</si>
  <si>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</si>
  <si>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</si>
  <si>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</si>
  <si>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</si>
  <si>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</si>
  <si>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</si>
  <si>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</si>
  <si>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</si>
  <si>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</si>
  <si>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</si>
  <si>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</si>
  <si>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</si>
  <si>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</si>
  <si>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</si>
  <si>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</si>
  <si>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</si>
  <si>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</si>
  <si>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</si>
  <si>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</si>
  <si>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</si>
  <si>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</si>
  <si>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</si>
  <si>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</si>
  <si>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</si>
  <si>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</si>
  <si>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</si>
  <si>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</si>
  <si>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</si>
  <si>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</si>
  <si>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</si>
  <si>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</si>
  <si>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</si>
  <si>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</si>
  <si>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</si>
  <si>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</si>
  <si>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</si>
  <si>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</si>
  <si>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</si>
  <si>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</si>
  <si>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</si>
  <si>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</si>
  <si>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</si>
  <si>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</si>
  <si>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</si>
  <si>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</si>
  <si>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</si>
  <si>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</si>
  <si>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</si>
  <si>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</si>
  <si>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</si>
  <si>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</si>
  <si>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</si>
  <si>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</si>
  <si>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</si>
  <si>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</si>
  <si>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</si>
  <si>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</si>
  <si>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</si>
  <si>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</si>
  <si>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</si>
  <si>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</si>
  <si>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</si>
  <si>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</si>
  <si>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</si>
  <si>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</si>
  <si>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</si>
  <si>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</si>
  <si>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</si>
  <si>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</si>
  <si>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</si>
  <si>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</si>
  <si>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</si>
  <si>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</si>
  <si>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</si>
  <si>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</si>
  <si>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</si>
  <si>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</si>
  <si>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</si>
  <si>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</si>
  <si>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</si>
  <si>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</si>
  <si>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</si>
  <si>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</si>
  <si>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</si>
  <si>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</si>
  <si>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</si>
  <si>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</si>
  <si>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</si>
  <si>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</si>
  <si>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</si>
  <si>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</si>
  <si>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</si>
  <si>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</si>
  <si>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</si>
  <si>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</si>
  <si>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</si>
  <si>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</si>
  <si>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</si>
  <si>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</si>
  <si>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</si>
  <si>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</si>
  <si>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</si>
  <si>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</si>
  <si>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</si>
  <si>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</si>
  <si>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</si>
  <si>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</si>
  <si>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</si>
  <si>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</si>
  <si>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</si>
  <si>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</si>
  <si>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</si>
  <si>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</si>
  <si>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</si>
  <si>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</si>
  <si>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</si>
  <si>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</si>
  <si>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</si>
  <si>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</si>
  <si>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</si>
  <si>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</si>
  <si>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</si>
  <si>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</si>
  <si>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</si>
  <si>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</si>
  <si>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</si>
  <si>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</si>
  <si>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</si>
  <si>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</si>
  <si>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</si>
  <si>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</si>
  <si>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</si>
  <si>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</si>
  <si>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</si>
  <si>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</si>
  <si>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</si>
  <si>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</si>
  <si>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</si>
  <si>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</si>
  <si>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</si>
  <si>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</si>
  <si>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</si>
  <si>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</si>
  <si>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</si>
  <si>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</si>
  <si>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</si>
  <si>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</si>
  <si>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</si>
  <si>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</si>
  <si>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</si>
  <si>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</si>
  <si>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</si>
  <si>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</si>
  <si>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</si>
  <si>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</si>
  <si>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</si>
  <si>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</si>
  <si>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</si>
  <si>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</si>
  <si>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</si>
  <si>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</si>
  <si>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</si>
  <si>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</si>
  <si>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</si>
  <si>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</si>
  <si>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</si>
  <si>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</si>
  <si>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</si>
  <si>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</si>
  <si>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</si>
  <si>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</si>
  <si>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</si>
  <si>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</si>
  <si>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</si>
  <si>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</si>
  <si>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</si>
  <si>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</si>
  <si>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</si>
  <si>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</si>
  <si>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</si>
  <si>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</si>
  <si>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</si>
  <si>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</si>
  <si>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</si>
  <si>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</si>
  <si>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</si>
  <si>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</si>
  <si>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</si>
  <si>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</si>
  <si>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</si>
  <si>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</si>
  <si>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</si>
  <si>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</si>
  <si>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</si>
  <si>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</si>
  <si>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</si>
  <si>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</si>
  <si>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</si>
  <si>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</si>
  <si>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</si>
  <si>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</si>
  <si>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</si>
  <si>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</si>
  <si>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</si>
  <si>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</si>
  <si>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</si>
  <si>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</si>
  <si>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</si>
  <si>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</si>
  <si>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</si>
  <si>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</si>
  <si>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</si>
  <si>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</si>
  <si>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</si>
  <si>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</si>
  <si>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</si>
  <si>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</si>
  <si>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</si>
  <si>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</si>
  <si>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</si>
  <si>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</si>
  <si>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</si>
  <si>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</si>
  <si>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</si>
  <si>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</si>
  <si>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</si>
  <si>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</si>
  <si>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</si>
  <si>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</si>
  <si>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</si>
  <si>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</si>
  <si>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</si>
  <si>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</si>
  <si>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</si>
  <si>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</si>
  <si>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</si>
  <si>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</si>
  <si>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</si>
  <si>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</si>
  <si>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</si>
  <si>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</si>
  <si>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</si>
  <si>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</si>
  <si>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</si>
  <si>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</si>
  <si>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</si>
  <si>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</si>
  <si>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</si>
  <si>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</si>
  <si>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</si>
  <si>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</si>
  <si>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</si>
  <si>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</si>
  <si>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</si>
  <si>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</si>
  <si>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</si>
  <si>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</si>
  <si>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</si>
  <si>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</si>
  <si>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</si>
  <si>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</si>
  <si>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</si>
  <si>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</si>
  <si>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</si>
  <si>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</si>
  <si>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</si>
  <si>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</si>
  <si>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</si>
  <si>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</si>
  <si>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</si>
  <si>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</si>
  <si>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</si>
  <si>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</si>
  <si>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</si>
  <si>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</si>
  <si>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</si>
  <si>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</si>
  <si>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</si>
  <si>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</si>
  <si>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</si>
  <si>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</si>
  <si>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</si>
  <si>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</si>
  <si>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</si>
  <si>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</si>
  <si>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</si>
  <si>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</si>
  <si>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</si>
  <si>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</si>
  <si>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</si>
  <si>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</si>
  <si>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</si>
  <si>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</si>
  <si>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</si>
  <si>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</si>
  <si>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</si>
  <si>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</si>
  <si>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</si>
  <si>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</si>
  <si>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</si>
  <si>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</si>
  <si>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</si>
  <si>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</si>
  <si>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</si>
  <si>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</si>
  <si>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</si>
  <si>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</si>
  <si>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</si>
  <si>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</si>
  <si>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</si>
  <si>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</si>
  <si>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</si>
  <si>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</si>
  <si>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</si>
  <si>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</si>
  <si>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</si>
  <si>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</si>
  <si>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</si>
  <si>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</si>
  <si>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</si>
  <si>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</si>
  <si>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</si>
  <si>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</si>
  <si>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</si>
  <si>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</si>
  <si>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</si>
  <si>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</si>
  <si>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</si>
  <si>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</si>
  <si>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</si>
  <si>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</si>
  <si>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</si>
  <si>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</si>
  <si>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</si>
  <si>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</si>
  <si>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</si>
  <si>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</si>
  <si>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</si>
  <si>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</si>
  <si>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</si>
  <si>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</si>
  <si>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</si>
  <si>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</si>
  <si>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</si>
  <si>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</si>
  <si>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</si>
  <si>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</si>
  <si>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</si>
  <si>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</si>
  <si>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</si>
  <si>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</si>
  <si>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</si>
  <si>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</si>
  <si>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</si>
  <si>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</si>
  <si>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</si>
  <si>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</si>
  <si>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</si>
  <si>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</si>
  <si>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</si>
  <si>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</si>
  <si>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</si>
  <si>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</si>
  <si>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</si>
  <si>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</si>
  <si>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</si>
  <si>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</si>
  <si>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</si>
  <si>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</si>
  <si>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</si>
  <si>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</si>
  <si>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</si>
  <si>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</si>
  <si>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</si>
  <si>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</si>
  <si>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</si>
  <si>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</si>
  <si>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</si>
  <si>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</si>
  <si>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</si>
  <si>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</si>
  <si>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</si>
  <si>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</si>
  <si>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</si>
  <si>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</si>
  <si>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</si>
  <si>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</si>
  <si>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</si>
  <si>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</si>
  <si>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</si>
  <si>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</si>
  <si>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</si>
  <si>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</si>
  <si>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</si>
  <si>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</si>
  <si>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</si>
  <si>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</si>
  <si>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</si>
  <si>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</si>
  <si>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</si>
  <si>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</si>
  <si>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</si>
  <si>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</si>
  <si>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</si>
  <si>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</si>
  <si>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</si>
  <si>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</si>
  <si>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</si>
  <si>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</si>
  <si>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</si>
  <si>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</si>
  <si>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</si>
  <si>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</si>
  <si>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</si>
  <si>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</si>
  <si>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</si>
  <si>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</si>
  <si>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</si>
  <si>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</si>
  <si>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</si>
  <si>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</si>
  <si>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</si>
  <si>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</si>
  <si>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</si>
  <si>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</si>
  <si>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</si>
  <si>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</si>
  <si>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</si>
  <si>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</si>
  <si>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</si>
  <si>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</si>
  <si>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</si>
  <si>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</si>
  <si>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</si>
  <si>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</si>
  <si>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</si>
  <si>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</si>
  <si>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</si>
  <si>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</si>
  <si>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</si>
  <si>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</si>
  <si>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</si>
  <si>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</si>
  <si>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</si>
  <si>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</si>
  <si>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</si>
  <si>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</si>
  <si>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</si>
  <si>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</si>
  <si>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</si>
  <si>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</si>
  <si>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</si>
  <si>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</si>
  <si>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</si>
  <si>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</si>
  <si>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</si>
  <si>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</si>
  <si>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</si>
  <si>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</si>
  <si>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</si>
  <si>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</si>
  <si>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</si>
  <si>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</si>
  <si>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</si>
  <si>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</si>
  <si>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</si>
  <si>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</si>
  <si>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</si>
  <si>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</si>
  <si>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</si>
  <si>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</si>
  <si>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</si>
  <si>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</si>
  <si>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</si>
  <si>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</si>
  <si>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</si>
  <si>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</si>
  <si>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</si>
  <si>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</si>
  <si>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</si>
  <si>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</si>
  <si>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</si>
  <si>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</si>
  <si>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</si>
  <si>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</si>
  <si>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</si>
  <si>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</si>
  <si>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</si>
  <si>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</si>
  <si>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</si>
  <si>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</si>
  <si>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</si>
  <si>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</si>
  <si>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</si>
  <si>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</si>
  <si>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</si>
  <si>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</si>
  <si>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</si>
  <si>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</si>
  <si>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</si>
  <si>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</si>
  <si>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</si>
  <si>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</si>
  <si>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</si>
  <si>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</si>
  <si>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</si>
  <si>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</si>
  <si>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</si>
  <si>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</si>
  <si>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</si>
  <si>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</si>
  <si>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</si>
  <si>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</si>
  <si>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</si>
  <si>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</si>
  <si>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</si>
  <si>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</si>
  <si>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</si>
  <si>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</si>
  <si>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</si>
  <si>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</si>
  <si>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</si>
  <si>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</si>
  <si>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</si>
  <si>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</si>
  <si>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</si>
  <si>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</si>
  <si>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</si>
  <si>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</si>
  <si>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</si>
  <si>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</si>
  <si>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</si>
  <si>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</si>
  <si>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</si>
  <si>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</si>
  <si>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</si>
  <si>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</si>
  <si>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</si>
  <si>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</si>
  <si>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</si>
  <si>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</si>
  <si>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</si>
  <si>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</si>
  <si>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</si>
  <si>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</si>
  <si>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</si>
  <si>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</si>
  <si>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</si>
  <si>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</si>
  <si>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</si>
  <si>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</si>
  <si>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</si>
  <si>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</si>
  <si>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</si>
  <si>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</si>
  <si>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</si>
  <si>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</si>
  <si>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</si>
  <si>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</si>
  <si>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</si>
  <si>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</si>
  <si>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</si>
  <si>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</si>
  <si>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</si>
  <si>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</si>
  <si>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</si>
  <si>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</si>
  <si>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</si>
  <si>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</si>
  <si>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</si>
  <si>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</si>
  <si>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</si>
  <si>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</si>
  <si>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</si>
  <si>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</si>
  <si>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</si>
  <si>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</si>
  <si>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</si>
  <si>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</si>
  <si>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</si>
  <si>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</si>
  <si>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</si>
  <si>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</si>
  <si>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</si>
  <si>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</si>
  <si>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</si>
  <si>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</si>
  <si>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</si>
  <si>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</si>
  <si>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</si>
  <si>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</si>
  <si>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</si>
  <si>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</si>
  <si>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</si>
  <si>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</si>
  <si>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</si>
  <si>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</si>
  <si>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</si>
  <si>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</si>
  <si>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</si>
  <si>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</si>
  <si>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</si>
  <si>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</si>
  <si>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</si>
  <si>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</si>
  <si>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</si>
  <si>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</si>
  <si>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</si>
  <si>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</si>
  <si>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</si>
  <si>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</si>
  <si>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</si>
  <si>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</si>
  <si>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</si>
  <si>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</si>
  <si>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</si>
  <si>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</si>
  <si>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</si>
  <si>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</si>
  <si>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</si>
  <si>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</si>
  <si>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</si>
  <si>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</si>
  <si>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</si>
  <si>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</si>
  <si>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</si>
  <si>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</si>
  <si>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</si>
  <si>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</si>
  <si>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</si>
  <si>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</si>
  <si>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</si>
  <si>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</si>
  <si>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</si>
  <si>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</si>
  <si>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</si>
  <si>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</si>
  <si>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</si>
  <si>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</si>
  <si>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</si>
  <si>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</si>
  <si>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</si>
  <si>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</si>
  <si>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</si>
  <si>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</si>
  <si>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</si>
  <si>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</si>
  <si>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</si>
  <si>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</si>
  <si>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</si>
  <si>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</si>
  <si>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</si>
  <si>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</si>
  <si>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</si>
  <si>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</si>
  <si>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</si>
  <si>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</si>
  <si>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</si>
  <si>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</si>
  <si>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</si>
  <si>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</si>
  <si>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</si>
  <si>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</si>
  <si>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</si>
  <si>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</si>
  <si>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</si>
  <si>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</si>
  <si>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</si>
  <si>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</si>
  <si>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</si>
  <si>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</si>
  <si>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</si>
  <si>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</si>
  <si>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</si>
  <si>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</si>
  <si>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</si>
  <si>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</si>
  <si>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</si>
  <si>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</si>
  <si>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</si>
  <si>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</si>
  <si>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</si>
  <si>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</si>
  <si>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</si>
  <si>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</si>
  <si>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</si>
  <si>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</si>
  <si>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</si>
  <si>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</si>
  <si>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</si>
  <si>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</si>
  <si>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</si>
  <si>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</si>
  <si>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</si>
  <si>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</si>
  <si>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</si>
  <si>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</si>
  <si>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</si>
  <si>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</si>
  <si>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</si>
  <si>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</si>
  <si>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</si>
  <si>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</si>
  <si>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</si>
  <si>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</si>
  <si>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</si>
  <si>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</si>
  <si>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</si>
  <si>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</si>
  <si>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</si>
  <si>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</si>
  <si>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</si>
  <si>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</si>
  <si>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</si>
  <si>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</si>
  <si>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</si>
  <si>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</si>
  <si>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</si>
  <si>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</si>
  <si>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</si>
  <si>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</si>
  <si>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</si>
  <si>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</si>
  <si>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</si>
  <si>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</si>
  <si>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</si>
  <si>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</si>
  <si>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</si>
  <si>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</si>
  <si>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</si>
  <si>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</si>
  <si>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</si>
  <si>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</si>
  <si>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</si>
  <si>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</si>
  <si>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</si>
  <si>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</si>
  <si>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</si>
  <si>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</si>
  <si>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</si>
  <si>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</si>
  <si>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</si>
  <si>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</si>
  <si>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</si>
  <si>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</si>
  <si>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</si>
  <si>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</si>
  <si>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</si>
  <si>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</si>
  <si>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</si>
  <si>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</si>
  <si>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</si>
  <si>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</si>
  <si>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</si>
  <si>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</si>
  <si>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</si>
  <si>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</si>
  <si>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</si>
  <si>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</si>
  <si>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</si>
  <si>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</si>
  <si>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</si>
  <si>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</si>
  <si>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</si>
  <si>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</si>
  <si>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</si>
  <si>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</si>
  <si>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</si>
  <si>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</si>
  <si>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</si>
  <si>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</si>
  <si>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</si>
  <si>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</si>
  <si>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</si>
  <si>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</si>
  <si>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</si>
  <si>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</si>
  <si>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</si>
  <si>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</si>
  <si>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</si>
  <si>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</si>
  <si>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</si>
  <si>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</si>
  <si>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</si>
  <si>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</si>
  <si>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</si>
  <si>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</si>
  <si>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</si>
  <si>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</si>
  <si>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</si>
  <si>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</si>
  <si>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</si>
  <si>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</si>
  <si>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</si>
  <si>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</si>
  <si>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</si>
  <si>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</si>
  <si>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</si>
  <si>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</si>
  <si>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</si>
  <si>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</si>
  <si>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</si>
  <si>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</si>
  <si>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</si>
  <si>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</si>
  <si>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</si>
  <si>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</si>
  <si>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</si>
  <si>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</si>
  <si>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</si>
  <si>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</si>
  <si>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</si>
  <si>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</si>
  <si>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</si>
  <si>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</si>
  <si>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</si>
  <si>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</si>
  <si>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</si>
  <si>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</si>
  <si>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</si>
  <si>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</si>
  <si>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</si>
  <si>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</si>
  <si>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</si>
  <si>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</si>
  <si>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</si>
  <si>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</si>
  <si>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</si>
  <si>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</si>
  <si>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</si>
  <si>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</si>
  <si>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</si>
  <si>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</si>
  <si>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</si>
  <si>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</si>
  <si>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</si>
  <si>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</si>
  <si>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</si>
  <si>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</si>
  <si>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</si>
  <si>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</si>
  <si>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</si>
  <si>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</si>
  <si>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</si>
  <si>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</si>
  <si>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</si>
  <si>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</si>
  <si>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</si>
  <si>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</si>
  <si>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</si>
  <si>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</si>
  <si>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</si>
  <si>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</si>
  <si>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</si>
  <si>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</si>
  <si>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</si>
  <si>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</si>
  <si>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</si>
  <si>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</si>
  <si>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</si>
  <si>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</si>
  <si>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</si>
  <si>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</si>
  <si>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</si>
  <si>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</si>
  <si>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</si>
  <si>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</si>
  <si>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</si>
  <si>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</si>
  <si>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</si>
  <si>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</si>
  <si>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</si>
  <si>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</si>
  <si>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</si>
  <si>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</si>
  <si>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</si>
  <si>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</si>
  <si>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</si>
  <si>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</si>
  <si>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</si>
  <si>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</si>
  <si>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</si>
  <si>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</si>
  <si>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</si>
  <si>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</si>
  <si>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</si>
  <si>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</si>
  <si>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</si>
  <si>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</si>
  <si>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</si>
  <si>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</si>
  <si>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</si>
  <si>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</si>
  <si>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</si>
  <si>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</si>
  <si>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</si>
  <si>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</si>
  <si>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</si>
  <si>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</si>
  <si>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</si>
  <si>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</si>
  <si>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</si>
  <si>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</si>
  <si>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</si>
  <si>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</si>
  <si>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</si>
  <si>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</si>
  <si>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</si>
  <si>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</si>
  <si>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</si>
  <si>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</si>
  <si>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</si>
  <si>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</si>
  <si>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</si>
  <si>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</si>
  <si>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</si>
  <si>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</si>
  <si>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</si>
  <si>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</si>
  <si>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</si>
  <si>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</si>
  <si>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</si>
  <si>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</si>
  <si>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</si>
  <si>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</si>
  <si>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</si>
  <si>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</si>
  <si>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</si>
  <si>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</si>
  <si>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</si>
  <si>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</si>
  <si>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</si>
  <si>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</si>
  <si>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</si>
  <si>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</si>
  <si>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</si>
  <si>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</si>
  <si>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</si>
  <si>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</si>
  <si>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</si>
  <si>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</si>
  <si>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</si>
  <si>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</si>
  <si>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</si>
  <si>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</si>
  <si>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</si>
  <si>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</si>
  <si>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</si>
  <si>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</si>
  <si>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</si>
  <si>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</si>
  <si>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</si>
  <si>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</si>
  <si>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</si>
  <si>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</si>
  <si>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</si>
  <si>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</si>
  <si>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</si>
  <si>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</si>
  <si>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</si>
  <si>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</si>
  <si>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</si>
  <si>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</si>
  <si>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</si>
  <si>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</si>
  <si>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</si>
  <si>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</si>
  <si>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</si>
  <si>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</si>
  <si>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</si>
  <si>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</si>
  <si>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</si>
  <si>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</si>
  <si>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</si>
  <si>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</si>
  <si>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</si>
  <si>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</si>
  <si>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</si>
  <si>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</si>
  <si>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</si>
  <si>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</si>
  <si>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</si>
  <si>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</si>
  <si>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</si>
  <si>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</si>
  <si>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</si>
  <si>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</si>
  <si>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</si>
  <si>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</si>
  <si>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</si>
  <si>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</si>
  <si>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</si>
  <si>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</si>
  <si>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</si>
  <si>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</si>
  <si>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</si>
  <si>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</si>
  <si>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</si>
  <si>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</si>
  <si>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</si>
  <si>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</si>
  <si>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</si>
  <si>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</si>
  <si>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</si>
  <si>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</si>
  <si>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</si>
  <si>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</si>
  <si>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</si>
  <si>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</si>
  <si>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</si>
  <si>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</si>
  <si>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</si>
  <si>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</si>
  <si>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</si>
  <si>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</si>
  <si>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</si>
  <si>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</si>
  <si>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</si>
  <si>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</si>
  <si>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</si>
  <si>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</si>
  <si>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</si>
  <si>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</si>
  <si>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</si>
  <si>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</si>
  <si>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</si>
  <si>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</si>
  <si>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</si>
  <si>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</si>
  <si>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</si>
  <si>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</si>
  <si>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</si>
  <si>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</si>
  <si>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</si>
  <si>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</si>
  <si>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</si>
  <si>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</si>
  <si>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</si>
  <si>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</si>
  <si>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</si>
  <si>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</si>
  <si>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</si>
  <si>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</si>
  <si>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</si>
  <si>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</si>
  <si>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</si>
  <si>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</si>
  <si>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</si>
  <si>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</si>
  <si>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</si>
  <si>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</si>
  <si>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</si>
  <si>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</si>
  <si>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</si>
  <si>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</si>
  <si>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</si>
  <si>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</si>
  <si>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</si>
  <si>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</si>
  <si>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</si>
  <si>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</si>
  <si>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</si>
  <si>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</si>
  <si>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</si>
  <si>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</si>
  <si>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</si>
  <si>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</si>
  <si>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</si>
  <si>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</si>
  <si>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</si>
  <si>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</si>
  <si>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</si>
  <si>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</si>
  <si>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</si>
  <si>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</si>
  <si>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</si>
  <si>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</si>
  <si>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</si>
  <si>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</si>
  <si>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</si>
  <si>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</si>
  <si>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</si>
  <si>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</si>
  <si>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</si>
  <si>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</si>
  <si>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</si>
  <si>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</si>
  <si>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</si>
  <si>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</si>
  <si>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</si>
  <si>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</si>
  <si>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</si>
  <si>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</si>
  <si>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</si>
  <si>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</si>
  <si>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</si>
  <si>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</si>
  <si>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</si>
  <si>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</si>
  <si>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</si>
  <si>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</si>
  <si>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</si>
  <si>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</si>
  <si>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</si>
  <si>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</si>
  <si>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</si>
  <si>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</si>
  <si>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</si>
  <si>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</si>
  <si>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</si>
  <si>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</si>
  <si>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</si>
  <si>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</si>
  <si>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</si>
  <si>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</si>
  <si>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</si>
  <si>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</si>
  <si>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</si>
  <si>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</si>
  <si>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</si>
  <si>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</si>
  <si>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</si>
  <si>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</si>
  <si>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</si>
  <si>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</si>
  <si>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</si>
  <si>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</si>
  <si>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</si>
  <si>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</si>
  <si>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</si>
  <si>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</si>
  <si>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</si>
  <si>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</si>
  <si>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</si>
  <si>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</si>
  <si>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</si>
  <si>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</si>
  <si>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</si>
  <si>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</si>
  <si>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</si>
  <si>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</si>
  <si>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</si>
  <si>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</si>
  <si>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</si>
  <si>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</si>
  <si>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</si>
  <si>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</si>
  <si>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</si>
  <si>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</si>
  <si>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</si>
  <si>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</si>
  <si>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</si>
  <si>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</si>
  <si>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</si>
  <si>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</si>
  <si>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</si>
  <si>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</si>
  <si>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</si>
  <si>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</si>
  <si>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</si>
  <si>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</si>
  <si>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</si>
  <si>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</si>
  <si>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</si>
  <si>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</si>
  <si>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</si>
  <si>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</si>
  <si>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</si>
  <si>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</si>
  <si>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</si>
  <si>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</si>
  <si>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</si>
  <si>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</si>
  <si>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</si>
  <si>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</si>
  <si>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</si>
  <si>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</si>
  <si>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</si>
  <si>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</si>
  <si>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</si>
  <si>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</si>
  <si>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</si>
  <si>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</si>
  <si>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</si>
  <si>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</si>
  <si>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</si>
  <si>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</si>
  <si>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</si>
  <si>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</si>
  <si>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</si>
  <si>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</si>
  <si>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</si>
  <si>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</si>
  <si>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</si>
  <si>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</si>
  <si>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</si>
  <si>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</si>
  <si>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</si>
  <si>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</si>
  <si>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</si>
  <si>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</si>
  <si>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</si>
  <si>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</si>
  <si>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</si>
  <si>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</si>
  <si>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</si>
  <si>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</si>
  <si>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</si>
  <si>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</si>
  <si>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</si>
  <si>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</si>
  <si>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</si>
  <si>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</si>
  <si>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</si>
  <si>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</si>
  <si>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</si>
  <si>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</si>
  <si>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</si>
  <si>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</si>
  <si>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</si>
  <si>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</si>
  <si>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</si>
  <si>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</si>
  <si>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</si>
  <si>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</si>
  <si>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</si>
  <si>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</si>
  <si>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</si>
  <si>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</si>
  <si>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</si>
  <si>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</si>
  <si>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</si>
  <si>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</si>
  <si>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</si>
  <si>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</si>
  <si>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</si>
  <si>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</si>
  <si>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</si>
  <si>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</si>
  <si>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</si>
  <si>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</si>
  <si>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</si>
  <si>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</si>
  <si>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</si>
  <si>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</si>
  <si>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</si>
  <si>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</si>
  <si>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</si>
  <si>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</si>
  <si>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</si>
  <si>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</si>
  <si>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</si>
  <si>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</si>
  <si>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</si>
  <si>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</si>
  <si>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</si>
  <si>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</si>
  <si>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</si>
  <si>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</si>
  <si>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</si>
  <si>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</si>
  <si>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</si>
  <si>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</si>
  <si>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</si>
  <si>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</si>
  <si>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</si>
  <si>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</si>
  <si>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</si>
  <si>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</si>
  <si>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</si>
  <si>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</si>
  <si>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</si>
  <si>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</si>
  <si>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</si>
  <si>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</si>
  <si>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</si>
  <si>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</si>
  <si>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</si>
  <si>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</si>
  <si>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</si>
  <si>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</si>
  <si>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</si>
  <si>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</si>
  <si>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</si>
  <si>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</si>
  <si>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</si>
  <si>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</si>
  <si>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</si>
  <si>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</si>
  <si>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</si>
  <si>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</si>
  <si>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</si>
  <si>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</si>
  <si>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</si>
  <si>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</si>
  <si>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</si>
  <si>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</si>
  <si>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</si>
  <si>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</si>
  <si>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</si>
  <si>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</si>
  <si>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</si>
  <si>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</si>
  <si>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</si>
  <si>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</si>
  <si>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</si>
  <si>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</si>
  <si>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</si>
  <si>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</si>
  <si>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</si>
  <si>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</si>
  <si>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</si>
  <si>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</si>
  <si>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</si>
  <si>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</si>
  <si>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</si>
  <si>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</si>
  <si>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</si>
  <si>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</si>
  <si>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</si>
  <si>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</si>
  <si>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</si>
  <si>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</si>
  <si>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</si>
  <si>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</si>
  <si>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</si>
  <si>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</si>
  <si>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</si>
  <si>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</si>
  <si>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</si>
  <si>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</si>
  <si>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</si>
  <si>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</si>
  <si>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</si>
  <si>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</si>
  <si>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</si>
  <si>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</si>
  <si>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</si>
  <si>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</si>
  <si>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</si>
  <si>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</si>
  <si>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</si>
  <si>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</si>
  <si>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</si>
  <si>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</si>
  <si>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</si>
  <si>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</si>
  <si>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</si>
  <si>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</si>
  <si>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</si>
  <si>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</si>
  <si>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</si>
  <si>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</si>
  <si>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</si>
  <si>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</si>
  <si>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</si>
  <si>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</si>
  <si>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</si>
  <si>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</si>
  <si>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</si>
  <si>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</si>
  <si>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</si>
  <si>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</si>
  <si>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</si>
  <si>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</si>
  <si>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</si>
  <si>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</si>
  <si>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</si>
  <si>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</si>
  <si>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</si>
  <si>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</si>
  <si>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</si>
  <si>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</si>
  <si>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</si>
  <si>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</si>
  <si>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</si>
  <si>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</si>
  <si>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</si>
  <si>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</si>
  <si>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</si>
  <si>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</si>
  <si>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</si>
  <si>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</si>
  <si>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</si>
  <si>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</si>
  <si>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</si>
  <si>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</si>
  <si>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</si>
  <si>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</si>
  <si>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</si>
  <si>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</si>
  <si>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</si>
  <si>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</si>
  <si>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</si>
  <si>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</si>
  <si>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</si>
  <si>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</si>
  <si>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</si>
  <si>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</si>
  <si>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</si>
  <si>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</si>
  <si>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</si>
  <si>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</si>
  <si>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</si>
  <si>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</si>
  <si>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</si>
  <si>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</si>
  <si>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</si>
  <si>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</si>
  <si>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</si>
  <si>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</si>
  <si>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</si>
  <si>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</si>
  <si>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</si>
  <si>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</si>
  <si>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</si>
  <si>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</si>
  <si>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</si>
  <si>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</si>
  <si>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</si>
  <si>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</si>
  <si>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</si>
  <si>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</si>
  <si>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</si>
  <si>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</si>
  <si>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</si>
  <si>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</si>
  <si>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</si>
  <si>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</si>
  <si>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</si>
  <si>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</si>
  <si>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</si>
  <si>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</si>
  <si>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</si>
  <si>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</si>
  <si>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</si>
  <si>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</si>
  <si>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</si>
  <si>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</si>
  <si>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</si>
  <si>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</si>
  <si>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</si>
  <si>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</si>
  <si>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</si>
  <si>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</si>
  <si>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</si>
  <si>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</si>
  <si>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</si>
  <si>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</si>
  <si>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</si>
  <si>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</si>
  <si>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</si>
  <si>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</si>
  <si>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</si>
  <si>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</si>
  <si>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</si>
  <si>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</si>
  <si>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</si>
  <si>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</si>
  <si>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</si>
  <si>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</si>
  <si>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</si>
  <si>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</si>
  <si>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</si>
  <si>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</si>
  <si>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</si>
  <si>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</si>
  <si>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</si>
  <si>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</si>
  <si>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</si>
  <si>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</si>
  <si>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</si>
  <si>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</si>
  <si>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</si>
  <si>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</si>
  <si>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</si>
  <si>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</si>
  <si>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</si>
  <si>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</si>
  <si>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</si>
  <si>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</si>
  <si>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</si>
  <si>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</si>
  <si>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</si>
  <si>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</si>
  <si>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</si>
  <si>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</si>
  <si>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</si>
  <si>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</si>
  <si>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</si>
  <si>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</si>
  <si>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</si>
  <si>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</si>
  <si>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</si>
  <si>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</si>
  <si>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</si>
  <si>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</si>
  <si>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</si>
  <si>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</si>
  <si>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</si>
  <si>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</si>
  <si>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</si>
  <si>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</si>
  <si>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</si>
  <si>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</si>
  <si>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</si>
  <si>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</si>
  <si>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</si>
  <si>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</si>
  <si>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</si>
  <si>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</si>
  <si>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</si>
  <si>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</si>
  <si>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</si>
  <si>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</si>
  <si>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</si>
  <si>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</si>
  <si>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</si>
  <si>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</si>
  <si>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</si>
  <si>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</si>
  <si>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</si>
  <si>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</si>
  <si>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</si>
  <si>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</si>
  <si>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</si>
  <si>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</si>
  <si>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</si>
  <si>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</si>
  <si>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</si>
  <si>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</si>
  <si>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</si>
  <si>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</si>
  <si>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</si>
  <si>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</si>
  <si>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</si>
  <si>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</si>
  <si>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</si>
  <si>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</si>
  <si>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</si>
  <si>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</si>
  <si>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</si>
  <si>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</si>
  <si>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</si>
  <si>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</si>
  <si>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</si>
  <si>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</si>
  <si>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</si>
  <si>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</si>
  <si>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</si>
  <si>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</si>
  <si>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</si>
  <si>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</si>
  <si>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</si>
  <si>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</si>
  <si>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</si>
  <si>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</si>
  <si>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</si>
  <si>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</si>
  <si>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</si>
  <si>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</si>
  <si>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</si>
  <si>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</si>
  <si>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</si>
  <si>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</si>
  <si>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</si>
  <si>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</si>
  <si>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</si>
  <si>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</si>
  <si>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</si>
  <si>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</si>
  <si>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</si>
  <si>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</si>
  <si>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</si>
  <si>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</si>
  <si>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</si>
  <si>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</si>
  <si>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</si>
  <si>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</si>
  <si>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</si>
  <si>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</si>
  <si>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</si>
  <si>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</si>
  <si>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</si>
  <si>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</si>
  <si>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</si>
  <si>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</si>
  <si>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</si>
  <si>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</si>
  <si>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</si>
  <si>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</si>
  <si>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</si>
  <si>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</si>
  <si>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</si>
  <si>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</si>
  <si>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</si>
  <si>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</si>
  <si>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</si>
  <si>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</si>
  <si>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</si>
  <si>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</si>
  <si>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</si>
  <si>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</si>
  <si>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</si>
  <si>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</si>
  <si>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</si>
  <si>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</si>
  <si>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</si>
  <si>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</si>
  <si>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</si>
  <si>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</si>
  <si>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</si>
  <si>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</si>
  <si>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</si>
  <si>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</si>
  <si>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</si>
  <si>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</si>
  <si>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</si>
  <si>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</si>
  <si>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</si>
  <si>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</si>
  <si>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</si>
  <si>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</si>
  <si>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</si>
  <si>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</si>
  <si>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</si>
  <si>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</si>
  <si>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</si>
  <si>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</si>
  <si>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</si>
  <si>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</si>
  <si>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</si>
  <si>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</si>
  <si>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</si>
  <si>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</si>
  <si>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</si>
  <si>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</si>
  <si>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</si>
  <si>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</si>
  <si>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</si>
  <si>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</si>
  <si>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</si>
  <si>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</si>
  <si>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</si>
  <si>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</si>
  <si>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</si>
  <si>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</si>
  <si>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</si>
  <si>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</si>
  <si>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</si>
  <si>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</si>
  <si>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</si>
  <si>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</si>
  <si>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</si>
  <si>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</si>
  <si>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</si>
  <si>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</si>
  <si>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</si>
  <si>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</si>
  <si>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</si>
  <si>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</si>
  <si>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</si>
  <si>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</si>
  <si>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</si>
  <si>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</si>
  <si>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</si>
  <si>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</si>
  <si>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</si>
  <si>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</si>
  <si>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</si>
  <si>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</si>
  <si>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</si>
  <si>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</si>
  <si>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</si>
  <si>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</si>
  <si>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</si>
  <si>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</si>
  <si>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</si>
  <si>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</si>
  <si>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</si>
  <si>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</si>
  <si>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</si>
  <si>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</si>
  <si>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</si>
  <si>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</si>
  <si>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</si>
  <si>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</si>
  <si>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</si>
  <si>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</si>
  <si>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</si>
  <si>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</si>
  <si>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</si>
  <si>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</si>
  <si>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</si>
  <si>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</si>
  <si>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</si>
  <si>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</si>
  <si>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</si>
  <si>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</si>
  <si>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</si>
  <si>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</si>
  <si>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</si>
  <si>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</si>
  <si>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</si>
  <si>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</si>
  <si>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</si>
  <si>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</si>
  <si>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</si>
  <si>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</si>
  <si>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</si>
  <si>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</si>
  <si>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</si>
  <si>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</si>
  <si>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</si>
  <si>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</si>
  <si>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</si>
  <si>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</si>
  <si>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</si>
  <si>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</si>
  <si>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</si>
  <si>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</si>
  <si>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</si>
  <si>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</si>
  <si>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</si>
  <si>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</si>
  <si>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</si>
  <si>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</si>
  <si>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</si>
  <si>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</si>
  <si>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</si>
  <si>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</si>
  <si>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</si>
  <si>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</si>
  <si>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</si>
  <si>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</si>
  <si>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</si>
  <si>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</si>
  <si>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</si>
  <si>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</si>
  <si>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</si>
  <si>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</si>
  <si>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</si>
  <si>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</si>
  <si>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</si>
  <si>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</si>
  <si>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</si>
  <si>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</si>
  <si>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</si>
  <si>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</si>
  <si>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</si>
  <si>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</si>
  <si>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</si>
  <si>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</si>
  <si>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</si>
  <si>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</si>
  <si>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</si>
  <si>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</si>
  <si>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</si>
  <si>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</si>
  <si>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</si>
  <si>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</si>
  <si>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</si>
  <si>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</si>
  <si>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</si>
  <si>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</si>
  <si>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</si>
  <si>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</si>
  <si>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</si>
  <si>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</si>
  <si>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</si>
  <si>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</si>
  <si>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</si>
  <si>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</si>
  <si>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</si>
  <si>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</si>
  <si>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</si>
  <si>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</si>
  <si>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</si>
  <si>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</si>
  <si>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</si>
  <si>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</si>
  <si>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</si>
  <si>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</si>
  <si>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</si>
  <si>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</si>
  <si>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</si>
  <si>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</si>
  <si>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</si>
  <si>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</si>
  <si>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</si>
  <si>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</si>
  <si>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</si>
  <si>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</si>
  <si>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</si>
  <si>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</si>
  <si>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</si>
  <si>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</si>
  <si>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</si>
  <si>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</si>
  <si>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</si>
  <si>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</si>
  <si>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</si>
  <si>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</si>
  <si>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</si>
  <si>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</si>
  <si>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</si>
  <si>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</si>
  <si>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</si>
  <si>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</si>
  <si>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</si>
  <si>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</si>
  <si>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</si>
  <si>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</si>
  <si>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</si>
  <si>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</si>
  <si>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</si>
  <si>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</si>
  <si>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</si>
  <si>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</si>
  <si>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</si>
  <si>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</si>
  <si>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</si>
  <si>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</si>
  <si>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</si>
  <si>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</si>
  <si>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</si>
  <si>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</si>
  <si>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</si>
  <si>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</si>
  <si>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</si>
  <si>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</si>
  <si>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</si>
  <si>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</si>
  <si>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</si>
  <si>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</si>
  <si>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</si>
  <si>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</si>
  <si>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</si>
  <si>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</si>
  <si>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</si>
  <si>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</si>
  <si>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</si>
  <si>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</si>
  <si>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</si>
  <si>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</si>
  <si>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</si>
  <si>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</si>
  <si>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</si>
  <si>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</si>
  <si>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</si>
  <si>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</si>
  <si>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</si>
  <si>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</si>
  <si>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</si>
  <si>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</si>
  <si>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</si>
  <si>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</si>
  <si>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</si>
  <si>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</si>
  <si>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</si>
  <si>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</si>
  <si>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</si>
  <si>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</si>
  <si>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</si>
  <si>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</si>
  <si>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</si>
  <si>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</si>
  <si>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</si>
  <si>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</si>
  <si>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</si>
  <si>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</si>
  <si>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</si>
  <si>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</si>
  <si>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</si>
  <si>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</si>
  <si>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</si>
  <si>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</si>
  <si>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</si>
  <si>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</si>
  <si>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</si>
  <si>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</si>
  <si>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</si>
  <si>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</si>
  <si>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</si>
  <si>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</si>
  <si>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</si>
  <si>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</si>
  <si>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</si>
  <si>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</si>
  <si>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</si>
  <si>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</si>
  <si>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</si>
  <si>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</si>
  <si>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</si>
  <si>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</si>
  <si>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</si>
  <si>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</si>
  <si>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</si>
  <si>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</si>
  <si>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</si>
  <si>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</si>
  <si>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</si>
  <si>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</si>
  <si>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</si>
  <si>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</si>
  <si>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</si>
  <si>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</si>
  <si>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</si>
  <si>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</si>
  <si>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</si>
  <si>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</si>
  <si>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</si>
  <si>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</si>
  <si>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</si>
  <si>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</si>
  <si>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</si>
  <si>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</si>
  <si>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</si>
  <si>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</si>
  <si>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</si>
  <si>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</si>
  <si>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</si>
  <si>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</si>
  <si>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</si>
  <si>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</si>
  <si>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</si>
  <si>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</si>
  <si>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</si>
  <si>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</si>
  <si>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</si>
  <si>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</si>
  <si>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</si>
  <si>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</si>
  <si>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</si>
  <si>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</si>
  <si>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</si>
  <si>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</si>
  <si>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</si>
  <si>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</si>
  <si>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</si>
  <si>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</si>
  <si>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</si>
  <si>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</si>
  <si>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</si>
  <si>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</si>
  <si>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</si>
  <si>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</si>
  <si>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</si>
  <si>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</si>
  <si>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</si>
  <si>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</si>
  <si>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</si>
  <si>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</si>
  <si>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</si>
  <si>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</si>
  <si>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</si>
  <si>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</si>
  <si>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</si>
  <si>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</si>
  <si>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</si>
  <si>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</si>
  <si>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</si>
  <si>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</si>
  <si>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</si>
  <si>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</si>
  <si>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</si>
  <si>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</si>
  <si>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</si>
  <si>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</si>
  <si>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</si>
  <si>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</si>
  <si>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</si>
  <si>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</si>
  <si>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</si>
  <si>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</si>
  <si>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</si>
  <si>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</si>
  <si>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</si>
  <si>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</si>
  <si>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</si>
  <si>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</si>
  <si>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</si>
  <si>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</si>
  <si>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</si>
  <si>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</si>
  <si>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</si>
  <si>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</si>
  <si>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</si>
  <si>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</si>
  <si>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</si>
  <si>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</si>
  <si>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</si>
  <si>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</si>
  <si>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</si>
  <si>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</si>
  <si>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</si>
  <si>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</si>
  <si>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</si>
  <si>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</si>
  <si>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</si>
  <si>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</si>
  <si>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</si>
  <si>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</si>
  <si>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</si>
  <si>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</si>
  <si>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</si>
  <si>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</si>
  <si>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</si>
  <si>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</si>
  <si>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</si>
  <si>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</si>
  <si>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</si>
  <si>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</si>
  <si>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</si>
  <si>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</si>
  <si>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</si>
  <si>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</si>
  <si>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</si>
  <si>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</si>
  <si>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</si>
  <si>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</si>
  <si>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</si>
  <si>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</si>
  <si>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</si>
  <si>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</si>
  <si>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</si>
  <si>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</si>
  <si>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</si>
  <si>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</si>
  <si>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</si>
  <si>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</si>
  <si>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</si>
  <si>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</si>
  <si>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</si>
  <si>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</si>
  <si>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</si>
  <si>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</si>
  <si>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</si>
  <si>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</si>
  <si>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</si>
  <si>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</si>
  <si>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</si>
  <si>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</si>
  <si>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</si>
  <si>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</si>
  <si>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</si>
  <si>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</si>
  <si>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</si>
  <si>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</si>
  <si>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</si>
  <si>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</si>
  <si>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</si>
  <si>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</si>
  <si>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</si>
  <si>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</si>
  <si>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</si>
  <si>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</si>
  <si>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</si>
  <si>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</si>
  <si>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</si>
  <si>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</si>
  <si>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</si>
  <si>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</si>
  <si>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</si>
  <si>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</si>
  <si>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</si>
  <si>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</si>
  <si>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</si>
  <si>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</si>
  <si>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</si>
  <si>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</si>
  <si>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</si>
  <si>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</si>
  <si>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</si>
  <si>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</si>
  <si>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</si>
  <si>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</si>
  <si>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</si>
  <si>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</si>
  <si>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</si>
  <si>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</si>
  <si>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</si>
  <si>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</si>
  <si>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</si>
  <si>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</si>
  <si>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</si>
  <si>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</si>
  <si>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</si>
  <si>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</si>
  <si>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</si>
  <si>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</si>
  <si>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</si>
  <si>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</si>
  <si>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</si>
  <si>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</si>
  <si>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</si>
  <si>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</si>
  <si>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</si>
  <si>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</si>
  <si>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</si>
  <si>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</si>
  <si>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</si>
  <si>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</si>
  <si>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</si>
  <si>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</si>
  <si>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</si>
  <si>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</si>
  <si>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</si>
  <si>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</si>
  <si>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</si>
  <si>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</si>
  <si>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</si>
  <si>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</si>
  <si>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</si>
  <si>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</si>
  <si>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</si>
  <si>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</si>
  <si>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</si>
  <si>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</si>
  <si>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</si>
  <si>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</si>
  <si>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</si>
  <si>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</si>
  <si>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</si>
  <si>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</si>
  <si>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</si>
  <si>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</si>
  <si>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</si>
  <si>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</si>
  <si>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</si>
  <si>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</si>
  <si>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</si>
  <si>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</si>
  <si>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</si>
  <si>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</si>
  <si>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</si>
  <si>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</si>
  <si>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</si>
  <si>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</si>
  <si>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</si>
  <si>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</si>
  <si>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</si>
  <si>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</si>
  <si>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</si>
  <si>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</si>
  <si>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</si>
  <si>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</si>
  <si>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</si>
  <si>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</si>
  <si>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</si>
  <si>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</si>
  <si>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</si>
  <si>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</si>
  <si>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</si>
  <si>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</si>
  <si>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</si>
  <si>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</si>
  <si>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</si>
  <si>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</si>
  <si>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</si>
  <si>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</si>
  <si>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</si>
  <si>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</si>
  <si>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</si>
  <si>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</si>
  <si>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</si>
  <si>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</si>
  <si>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</si>
  <si>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</si>
  <si>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</si>
  <si>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</si>
  <si>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</si>
  <si>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</si>
  <si>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</si>
  <si>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</si>
  <si>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</si>
  <si>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</si>
  <si>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</si>
  <si>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</si>
  <si>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</si>
  <si>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</si>
  <si>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</si>
  <si>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</si>
  <si>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</si>
  <si>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</si>
  <si>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</si>
  <si>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</si>
  <si>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</si>
  <si>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</si>
  <si>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</si>
  <si>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</si>
  <si>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</si>
  <si>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</si>
  <si>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</si>
  <si>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</si>
  <si>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</si>
  <si>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</si>
  <si>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</si>
  <si>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</si>
  <si>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</si>
  <si>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</si>
  <si>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</si>
  <si>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</si>
  <si>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</si>
  <si>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</si>
  <si>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</si>
  <si>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</si>
  <si>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</si>
  <si>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</si>
  <si>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</si>
  <si>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</si>
  <si>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</si>
  <si>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</si>
  <si>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</si>
  <si>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</si>
  <si>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</si>
  <si>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</si>
  <si>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</si>
  <si>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</si>
  <si>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</si>
  <si>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</si>
  <si>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</si>
  <si>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</si>
  <si>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</si>
  <si>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</si>
  <si>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</si>
  <si>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</si>
  <si>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</si>
  <si>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</si>
  <si>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</si>
  <si>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</si>
  <si>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</si>
  <si>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</si>
  <si>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</si>
  <si>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</si>
  <si>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</si>
  <si>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</si>
  <si>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</si>
  <si>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</si>
  <si>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</si>
  <si>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</si>
  <si>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</si>
  <si>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</si>
  <si>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</si>
  <si>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</si>
  <si>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</si>
  <si>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</si>
  <si>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</si>
  <si>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</si>
  <si>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</si>
  <si>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</si>
  <si>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</si>
  <si>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</si>
  <si>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</si>
  <si>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</si>
  <si>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</si>
  <si>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</si>
  <si>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</si>
  <si>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</si>
  <si>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</si>
  <si>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</si>
  <si>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</si>
  <si>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</si>
  <si>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</si>
  <si>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</si>
  <si>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</si>
  <si>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</si>
  <si>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</si>
  <si>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</si>
  <si>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</si>
  <si>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</si>
  <si>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</si>
  <si>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</si>
  <si>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</si>
  <si>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</si>
  <si>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</si>
  <si>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</si>
  <si>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</si>
  <si>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</si>
  <si>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</si>
  <si>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</si>
  <si>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</si>
  <si>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</si>
  <si>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</si>
  <si>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</si>
  <si>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</si>
  <si>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</si>
  <si>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</si>
  <si>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</si>
  <si>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</si>
  <si>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</si>
  <si>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</si>
  <si>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</si>
  <si>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</si>
  <si>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</si>
  <si>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</si>
  <si>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</si>
  <si>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</si>
  <si>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</si>
  <si>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</si>
  <si>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</si>
  <si>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</si>
  <si>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</si>
  <si>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</si>
  <si>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</si>
  <si>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</si>
  <si>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</si>
  <si>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</si>
  <si>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</si>
  <si>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</si>
  <si>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</si>
  <si>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</si>
  <si>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</si>
  <si>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</si>
  <si>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</si>
  <si>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</si>
  <si>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</si>
  <si>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</si>
  <si>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</si>
  <si>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</si>
  <si>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</si>
  <si>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</si>
  <si>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</si>
  <si>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</si>
  <si>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</si>
  <si>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</si>
  <si>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</si>
  <si>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</si>
  <si>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</si>
  <si>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</si>
  <si>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</si>
  <si>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</si>
  <si>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</si>
  <si>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</si>
  <si>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</si>
  <si>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</si>
  <si>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</si>
  <si>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</si>
  <si>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</si>
  <si>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</si>
  <si>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</si>
  <si>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</si>
  <si>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</si>
  <si>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</si>
  <si>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</si>
  <si>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</si>
  <si>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</si>
  <si>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</si>
  <si>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</si>
  <si>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</si>
  <si>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</si>
  <si>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</si>
  <si>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</si>
  <si>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</si>
  <si>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</si>
  <si>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</si>
  <si>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</si>
  <si>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</si>
  <si>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</si>
  <si>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</si>
  <si>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</si>
  <si>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</si>
  <si>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</si>
  <si>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</si>
  <si>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</si>
  <si>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</si>
  <si>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</si>
  <si>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</si>
  <si>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</si>
  <si>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</si>
  <si>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</si>
  <si>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</si>
  <si>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</si>
  <si>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</si>
  <si>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</si>
  <si>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</si>
  <si>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</si>
  <si>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</si>
  <si>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</si>
  <si>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</si>
  <si>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</si>
  <si>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</si>
  <si>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</si>
  <si>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</si>
  <si>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</si>
  <si>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</si>
  <si>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</si>
  <si>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</si>
  <si>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</si>
  <si>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</si>
  <si>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</si>
  <si>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</si>
  <si>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</si>
  <si>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</si>
  <si>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</si>
  <si>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</si>
  <si>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</si>
  <si>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</si>
  <si>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</si>
  <si>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</si>
  <si>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</si>
  <si>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</si>
  <si>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</si>
  <si>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</si>
  <si>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</si>
  <si>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</si>
  <si>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</si>
  <si>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</si>
  <si>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</si>
  <si>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</si>
  <si>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</si>
  <si>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</si>
  <si>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</si>
  <si>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</si>
  <si>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</si>
  <si>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</si>
  <si>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</si>
  <si>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</si>
  <si>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</si>
  <si>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</si>
  <si>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</si>
  <si>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</si>
  <si>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</si>
  <si>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</si>
  <si>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</si>
  <si>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</si>
  <si>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</si>
  <si>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</si>
  <si>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</si>
  <si>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</si>
  <si>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</si>
  <si>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</si>
  <si>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</si>
  <si>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</si>
  <si>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</si>
  <si>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</si>
  <si>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</si>
  <si>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</si>
  <si>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</si>
  <si>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</si>
  <si>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</si>
  <si>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</si>
  <si>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</si>
  <si>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</si>
  <si>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</si>
  <si>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</si>
  <si>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</si>
  <si>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</si>
  <si>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</si>
  <si>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</si>
  <si>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</si>
  <si>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</si>
  <si>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</si>
  <si>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</si>
  <si>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</si>
  <si>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</si>
  <si>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</si>
  <si>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</si>
  <si>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</si>
  <si>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</si>
  <si>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</si>
  <si>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</si>
  <si>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</si>
  <si>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</si>
  <si>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</si>
  <si>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</si>
  <si>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</si>
  <si>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</si>
  <si>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</si>
  <si>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</si>
  <si>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</si>
  <si>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</si>
  <si>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</si>
  <si>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</si>
  <si>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</si>
  <si>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</si>
  <si>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</si>
  <si>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</si>
  <si>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</si>
  <si>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</si>
  <si>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</si>
  <si>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</si>
  <si>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</si>
  <si>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</si>
  <si>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</si>
  <si>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</si>
  <si>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</si>
  <si>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</si>
  <si>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</si>
  <si>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</si>
  <si>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</si>
  <si>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</si>
  <si>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</si>
  <si>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</si>
  <si>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</si>
  <si>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</si>
  <si>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</si>
  <si>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</si>
  <si>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</si>
  <si>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</si>
  <si>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</si>
  <si>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</si>
  <si>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</si>
  <si>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</si>
  <si>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</si>
  <si>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</si>
  <si>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</si>
  <si>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</si>
  <si>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</si>
  <si>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</si>
  <si>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</si>
  <si>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</si>
  <si>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</si>
  <si>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</si>
  <si>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</si>
  <si>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</si>
  <si>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</si>
  <si>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</si>
  <si>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</si>
  <si>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</si>
  <si>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</si>
  <si>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</si>
  <si>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</si>
  <si>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</si>
  <si>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</si>
  <si>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</si>
  <si>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</si>
  <si>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</si>
  <si>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</si>
  <si>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</si>
  <si>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</si>
  <si>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</si>
  <si>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</si>
  <si>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</si>
  <si>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</si>
  <si>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</si>
  <si>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</si>
  <si>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</si>
  <si>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</si>
  <si>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</si>
  <si>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</si>
  <si>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</si>
  <si>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</si>
  <si>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</si>
  <si>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</si>
  <si>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</si>
  <si>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</si>
  <si>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</si>
  <si>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</si>
  <si>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</si>
  <si>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</si>
  <si>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</si>
  <si>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</si>
  <si>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</si>
  <si>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</si>
  <si>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</si>
  <si>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</si>
  <si>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</si>
  <si>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</si>
  <si>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</si>
  <si>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</si>
  <si>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</si>
  <si>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</si>
  <si>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</si>
  <si>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</si>
  <si>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</si>
  <si>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</si>
  <si>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</si>
  <si>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</si>
  <si>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</si>
  <si>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</si>
  <si>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</si>
  <si>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</si>
  <si>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</si>
  <si>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</si>
  <si>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</si>
  <si>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</si>
  <si>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</si>
  <si>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</si>
  <si>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</si>
  <si>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</si>
  <si>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</si>
  <si>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</si>
  <si>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</si>
  <si>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</si>
  <si>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</si>
  <si>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</si>
  <si>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</si>
  <si>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</si>
  <si>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</si>
  <si>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</si>
  <si>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</si>
  <si>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</si>
  <si>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</si>
  <si>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</si>
  <si>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</si>
  <si>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</si>
  <si>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</si>
  <si>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</si>
  <si>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</si>
  <si>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</si>
  <si>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</si>
  <si>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</si>
  <si>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</si>
  <si>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</si>
  <si>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</si>
  <si>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</si>
  <si>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</si>
  <si>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</si>
  <si>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</si>
  <si>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</si>
  <si>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</si>
  <si>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</si>
  <si>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</si>
  <si>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</si>
  <si>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</si>
  <si>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</si>
  <si>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</si>
  <si>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</si>
  <si>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</si>
  <si>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</si>
  <si>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</si>
  <si>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</si>
  <si>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</si>
  <si>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</si>
  <si>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</si>
  <si>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</si>
  <si>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</si>
  <si>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</si>
  <si>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</si>
  <si>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</si>
  <si>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</si>
  <si>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</si>
  <si>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</si>
  <si>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</si>
  <si>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</si>
  <si>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</si>
  <si>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</si>
  <si>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</si>
  <si>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</si>
  <si>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</si>
  <si>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</si>
  <si>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</si>
  <si>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</si>
  <si>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</si>
  <si>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</si>
  <si>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</si>
  <si>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</si>
  <si>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</si>
  <si>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</si>
  <si>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</si>
  <si>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</si>
  <si>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</si>
  <si>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</si>
  <si>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</si>
  <si>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</si>
  <si>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</si>
  <si>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</si>
  <si>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</si>
  <si>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</si>
  <si>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</si>
  <si>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</si>
  <si>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</si>
  <si>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</si>
  <si>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</si>
  <si>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</si>
  <si>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</si>
  <si>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</si>
  <si>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</si>
  <si>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</si>
  <si>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</si>
  <si>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</si>
  <si>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</si>
  <si>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</si>
  <si>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</si>
  <si>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</si>
  <si>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</si>
  <si>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</si>
  <si>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</si>
  <si>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</si>
  <si>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</si>
  <si>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</si>
  <si>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</si>
  <si>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</si>
  <si>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</si>
  <si>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</si>
  <si>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</si>
  <si>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</si>
  <si>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</si>
  <si>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</si>
  <si>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</si>
  <si>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</si>
  <si>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</si>
  <si>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</si>
  <si>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</si>
  <si>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</si>
  <si>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</si>
  <si>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</si>
  <si>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</si>
  <si>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</si>
  <si>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</si>
  <si>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</si>
  <si>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</si>
  <si>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</si>
  <si>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</si>
  <si>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</si>
  <si>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</si>
  <si>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</si>
  <si>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</si>
  <si>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</si>
  <si>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</si>
  <si>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</si>
  <si>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</si>
  <si>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</si>
  <si>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</si>
  <si>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</si>
  <si>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</si>
  <si>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</si>
  <si>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</si>
  <si>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</si>
  <si>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</si>
  <si>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</si>
  <si>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</si>
  <si>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</si>
  <si>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</si>
  <si>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</si>
  <si>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</si>
  <si>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</si>
  <si>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</si>
  <si>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</si>
  <si>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</si>
  <si>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</si>
  <si>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</si>
  <si>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</si>
  <si>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</si>
  <si>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</si>
  <si>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</si>
  <si>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</si>
  <si>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</si>
  <si>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</si>
  <si>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</si>
  <si>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</si>
  <si>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</si>
  <si>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</si>
  <si>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</si>
  <si>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</si>
  <si>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</si>
  <si>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</si>
  <si>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</si>
  <si>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</si>
  <si>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</si>
  <si>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</si>
  <si>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</si>
  <si>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</si>
  <si>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</si>
  <si>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</si>
  <si>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</si>
  <si>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</si>
  <si>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</si>
  <si>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</si>
  <si>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</si>
  <si>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</si>
  <si>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</si>
  <si>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</si>
  <si>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</si>
  <si>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</si>
  <si>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</si>
  <si>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</si>
  <si>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</si>
  <si>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</si>
  <si>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</si>
  <si>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</si>
  <si>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</si>
  <si>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</si>
  <si>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</si>
  <si>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</si>
  <si>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</si>
  <si>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</si>
  <si>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</si>
  <si>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</si>
  <si>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</si>
  <si>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</si>
  <si>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</si>
  <si>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</si>
  <si>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</si>
  <si>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</si>
  <si>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</si>
  <si>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</si>
  <si>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</si>
  <si>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</si>
  <si>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</si>
  <si>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</si>
  <si>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</si>
  <si>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</si>
  <si>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</si>
  <si>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</si>
  <si>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</si>
  <si>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</si>
  <si>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</si>
  <si>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</si>
  <si>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</si>
  <si>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</si>
  <si>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</si>
  <si>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</si>
  <si>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</si>
  <si>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</si>
  <si>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</si>
  <si>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</si>
  <si>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</si>
  <si>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</si>
  <si>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</si>
  <si>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</si>
  <si>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</si>
  <si>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</si>
  <si>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</si>
  <si>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</si>
  <si>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</si>
  <si>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</si>
  <si>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</si>
  <si>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</si>
  <si>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</si>
  <si>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</si>
  <si>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</si>
  <si>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</si>
  <si>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</si>
  <si>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</si>
  <si>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</si>
  <si>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</si>
  <si>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</si>
  <si>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</si>
  <si>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</si>
  <si>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</si>
  <si>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</si>
  <si>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</si>
  <si>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</si>
  <si>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</si>
  <si>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</si>
  <si>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</si>
  <si>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</si>
  <si>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</si>
  <si>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</si>
  <si>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</si>
  <si>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</si>
  <si>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</si>
  <si>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</si>
  <si>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</si>
  <si>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</si>
  <si>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</si>
  <si>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</si>
  <si>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</si>
  <si>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</si>
  <si>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</si>
  <si>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</si>
  <si>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</si>
  <si>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</si>
  <si>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</si>
  <si>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</si>
  <si>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</si>
  <si>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</si>
  <si>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</si>
  <si>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</si>
  <si>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</si>
  <si>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</si>
  <si>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</si>
  <si>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</si>
  <si>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</si>
  <si>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</si>
  <si>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</si>
  <si>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</si>
  <si>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</si>
  <si>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</si>
  <si>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</si>
  <si>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</si>
  <si>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</si>
  <si>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</si>
  <si>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</si>
  <si>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</si>
  <si>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</si>
  <si>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</si>
  <si>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</si>
  <si>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</si>
  <si>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</si>
  <si>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</si>
  <si>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</si>
  <si>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</si>
  <si>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</si>
  <si>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</si>
  <si>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</si>
  <si>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</si>
  <si>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</si>
  <si>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</si>
  <si>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</si>
  <si>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</si>
  <si>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</si>
  <si>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</si>
  <si>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</si>
  <si>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</si>
  <si>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</si>
  <si>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</si>
  <si>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</si>
  <si>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</si>
  <si>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</si>
  <si>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</si>
  <si>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</si>
  <si>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</si>
  <si>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</si>
  <si>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</si>
  <si>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</si>
  <si>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</si>
  <si>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</si>
  <si>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</si>
  <si>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</si>
  <si>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</si>
  <si>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</si>
  <si>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</si>
  <si>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</si>
  <si>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</si>
  <si>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</si>
  <si>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</si>
  <si>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</si>
  <si>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</si>
  <si>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</si>
  <si>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</si>
  <si>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</si>
  <si>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</si>
  <si>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</si>
  <si>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</si>
  <si>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</si>
  <si>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</si>
  <si>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</si>
  <si>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</si>
  <si>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</si>
  <si>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</si>
  <si>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</si>
  <si>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</si>
  <si>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</si>
  <si>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</si>
  <si>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</si>
  <si>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</si>
  <si>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</si>
  <si>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</si>
  <si>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</si>
  <si>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</si>
  <si>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</si>
  <si>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</si>
  <si>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</si>
  <si>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</si>
  <si>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</si>
  <si>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</si>
  <si>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</si>
  <si>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</si>
  <si>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</si>
  <si>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</si>
  <si>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</si>
  <si>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</si>
  <si>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</si>
  <si>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</si>
  <si>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</si>
  <si>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</si>
  <si>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</si>
  <si>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</si>
  <si>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</si>
  <si>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</si>
  <si>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</si>
  <si>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</si>
  <si>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</si>
  <si>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</si>
  <si>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</si>
  <si>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</si>
  <si>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</si>
  <si>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</si>
  <si>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</si>
  <si>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</si>
  <si>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</si>
  <si>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</si>
  <si>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</si>
  <si>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</si>
  <si>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</si>
  <si>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</si>
  <si>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</si>
  <si>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</si>
  <si>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</si>
  <si>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</si>
  <si>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</si>
  <si>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</si>
  <si>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</si>
  <si>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</si>
  <si>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</si>
  <si>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</si>
  <si>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</si>
  <si>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</si>
  <si>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</si>
  <si>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</si>
  <si>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</si>
  <si>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</si>
  <si>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</si>
  <si>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</si>
  <si>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</si>
  <si>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</si>
  <si>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</si>
  <si>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</si>
  <si>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</si>
  <si>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</si>
  <si>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</si>
  <si>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</si>
  <si>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</si>
  <si>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</si>
  <si>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</si>
  <si>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</si>
  <si>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</si>
  <si>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</si>
  <si>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</si>
  <si>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</si>
  <si>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</si>
  <si>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</si>
  <si>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</si>
  <si>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</si>
  <si>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</si>
  <si>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</si>
  <si>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</si>
  <si>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</si>
  <si>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</si>
  <si>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</si>
  <si>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</si>
  <si>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</si>
  <si>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</si>
  <si>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</si>
  <si>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</si>
  <si>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</si>
  <si>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</si>
  <si>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</si>
  <si>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</si>
  <si>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</si>
  <si>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</si>
  <si>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</si>
  <si>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</si>
  <si>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</si>
  <si>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</si>
  <si>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</si>
  <si>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</si>
  <si>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</si>
  <si>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</si>
  <si>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</si>
  <si>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</si>
  <si>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</si>
  <si>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</si>
  <si>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</si>
  <si>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</si>
  <si>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</si>
  <si>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</si>
  <si>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</si>
  <si>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</si>
  <si>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</si>
  <si>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</si>
  <si>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</si>
  <si>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</si>
  <si>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</si>
  <si>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</si>
  <si>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</si>
  <si>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</si>
  <si>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</si>
  <si>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</si>
  <si>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</si>
  <si>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</si>
  <si>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</si>
  <si>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</si>
  <si>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</si>
  <si>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</si>
  <si>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</si>
  <si>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</si>
  <si>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</si>
  <si>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</si>
  <si>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</si>
  <si>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</si>
  <si>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</si>
  <si>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</si>
  <si>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</si>
  <si>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</si>
  <si>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</si>
  <si>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</si>
  <si>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</si>
  <si>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</si>
  <si>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</si>
  <si>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</si>
  <si>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</si>
  <si>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</si>
  <si>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</si>
  <si>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</si>
  <si>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</si>
  <si>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</si>
  <si>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</si>
  <si>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</si>
  <si>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</si>
  <si>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</si>
  <si>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</si>
  <si>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</si>
  <si>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</si>
  <si>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</si>
  <si>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</si>
  <si>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</si>
  <si>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</si>
  <si>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</si>
  <si>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</si>
  <si>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</si>
  <si>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</si>
  <si>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</si>
  <si>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</si>
  <si>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</si>
  <si>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</si>
  <si>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</si>
  <si>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</si>
  <si>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</si>
  <si>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</si>
  <si>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</si>
  <si>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</si>
  <si>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</si>
  <si>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</si>
  <si>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</si>
  <si>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</si>
  <si>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</si>
  <si>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</si>
  <si>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</si>
  <si>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</si>
  <si>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</si>
  <si>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</si>
  <si>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</si>
  <si>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</si>
  <si>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</si>
  <si>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</si>
  <si>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</si>
  <si>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</si>
  <si>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</si>
  <si>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</si>
  <si>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</si>
  <si>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</si>
  <si>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</si>
  <si>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</si>
  <si>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</si>
  <si>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</si>
  <si>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</si>
  <si>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</si>
  <si>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</si>
  <si>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</si>
  <si>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</si>
  <si>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</si>
  <si>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</si>
  <si>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</si>
  <si>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</si>
  <si>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</si>
  <si>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</si>
  <si>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</si>
  <si>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</si>
  <si>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</si>
  <si>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</si>
  <si>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</si>
  <si>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</si>
  <si>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</si>
  <si>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</si>
  <si>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</si>
  <si>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</si>
  <si>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</si>
  <si>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</si>
  <si>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</si>
  <si>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</si>
  <si>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</si>
  <si>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</si>
  <si>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</si>
  <si>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</si>
  <si>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</si>
  <si>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</si>
  <si>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</si>
  <si>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</si>
  <si>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</si>
  <si>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</si>
  <si>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</si>
  <si>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</si>
  <si>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</si>
  <si>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</si>
  <si>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</si>
  <si>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</si>
  <si>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</si>
  <si>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</si>
  <si>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</si>
  <si>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</si>
  <si>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</si>
  <si>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</si>
  <si>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</si>
  <si>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</si>
  <si>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</si>
  <si>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</si>
  <si>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</si>
  <si>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</si>
  <si>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</si>
  <si>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</si>
  <si>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</si>
  <si>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</si>
  <si>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</si>
  <si>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</si>
  <si>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</si>
  <si>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</si>
  <si>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</si>
  <si>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</si>
  <si>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</si>
  <si>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</si>
  <si>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</si>
  <si>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</si>
  <si>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</si>
  <si>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</si>
  <si>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</si>
  <si>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</si>
  <si>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</si>
  <si>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</si>
  <si>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</si>
  <si>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</si>
  <si>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</si>
  <si>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</si>
  <si>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</si>
  <si>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</si>
  <si>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</si>
  <si>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</si>
  <si>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</si>
  <si>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</si>
  <si>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</si>
  <si>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</si>
  <si>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</si>
  <si>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</si>
  <si>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</si>
  <si>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</si>
  <si>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</si>
  <si>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</si>
  <si>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</si>
  <si>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</si>
  <si>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</si>
  <si>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</si>
  <si>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</si>
  <si>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</si>
  <si>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</si>
  <si>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</si>
  <si>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</si>
  <si>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</si>
  <si>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</si>
  <si>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</si>
  <si>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</si>
  <si>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</si>
  <si>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</si>
  <si>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</si>
  <si>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</si>
  <si>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</si>
  <si>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</si>
  <si>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</si>
  <si>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</si>
  <si>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</si>
  <si>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</si>
  <si>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</si>
  <si>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</si>
  <si>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</si>
  <si>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</si>
  <si>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</si>
  <si>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</si>
  <si>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</si>
  <si>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</si>
  <si>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</si>
  <si>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</si>
  <si>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</si>
  <si>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</si>
  <si>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</si>
  <si>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</si>
  <si>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</si>
  <si>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</si>
  <si>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</si>
  <si>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</si>
  <si>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</si>
  <si>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</si>
  <si>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</si>
  <si>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</si>
  <si>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</si>
  <si>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</si>
  <si>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</si>
  <si>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</si>
  <si>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</si>
  <si>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</si>
  <si>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</si>
  <si>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</si>
  <si>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</si>
  <si>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</si>
  <si>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</si>
  <si>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</si>
  <si>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</si>
  <si>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</si>
  <si>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</si>
  <si>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</si>
  <si>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</si>
  <si>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</si>
  <si>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</si>
  <si>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</si>
  <si>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</si>
  <si>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</si>
  <si>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</si>
  <si>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</si>
  <si>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</si>
  <si>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</si>
  <si>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</si>
  <si>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</si>
  <si>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</si>
  <si>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</si>
  <si>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</si>
  <si>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</si>
  <si>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</si>
  <si>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</si>
  <si>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</si>
  <si>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</si>
  <si>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</si>
  <si>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</si>
  <si>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</si>
  <si>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</si>
  <si>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</si>
  <si>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</si>
  <si>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</si>
  <si>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</si>
  <si>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</si>
  <si>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</si>
  <si>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</si>
  <si>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</si>
  <si>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</si>
  <si>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</si>
  <si>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</si>
  <si>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</si>
  <si>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</si>
  <si>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</si>
  <si>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</si>
  <si>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</si>
  <si>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</si>
  <si>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</si>
  <si>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</si>
  <si>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</si>
  <si>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</si>
  <si>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</si>
  <si>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</si>
  <si>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</si>
  <si>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</si>
  <si>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</si>
  <si>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</si>
  <si>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</si>
  <si>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</si>
  <si>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</si>
  <si>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</si>
  <si>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</si>
  <si>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</si>
  <si>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</si>
  <si>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</si>
  <si>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</si>
  <si>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</si>
  <si>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</si>
  <si>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</si>
  <si>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</si>
  <si>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</si>
  <si>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</si>
  <si>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</si>
  <si>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</si>
  <si>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</si>
  <si>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</si>
  <si>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</si>
  <si>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</si>
  <si>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</si>
  <si>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</si>
  <si>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</si>
  <si>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</si>
  <si>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</si>
  <si>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</si>
  <si>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</si>
  <si>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</si>
  <si>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</si>
  <si>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</si>
  <si>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</si>
  <si>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</si>
  <si>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</si>
  <si>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</si>
  <si>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</si>
  <si>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</si>
  <si>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</si>
  <si>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</si>
  <si>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</si>
  <si>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</si>
  <si>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</si>
  <si>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</si>
  <si>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</si>
  <si>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</si>
  <si>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</si>
  <si>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</si>
  <si>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</si>
  <si>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</si>
  <si>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</si>
  <si>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</si>
  <si>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</si>
  <si>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</si>
  <si>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</si>
  <si>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</si>
  <si>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</si>
  <si>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</si>
  <si>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</si>
  <si>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</si>
  <si>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</si>
  <si>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</si>
  <si>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</si>
  <si>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</si>
  <si>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</si>
  <si>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</si>
  <si>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</si>
  <si>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</si>
  <si>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</si>
  <si>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</si>
  <si>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</si>
  <si>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</si>
  <si>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</si>
  <si>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</si>
  <si>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</si>
  <si>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</si>
  <si>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</si>
  <si>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</si>
  <si>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</si>
  <si>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</si>
  <si>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</si>
  <si>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</si>
  <si>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</si>
  <si>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</si>
  <si>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</si>
  <si>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</si>
  <si>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</si>
  <si>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</si>
  <si>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</si>
  <si>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</si>
  <si>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</si>
  <si>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</si>
  <si>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</si>
  <si>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</si>
  <si>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</si>
  <si>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</si>
  <si>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</si>
  <si>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</si>
  <si>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</si>
  <si>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</si>
  <si>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</si>
  <si>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</si>
  <si>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</si>
  <si>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</si>
  <si>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</si>
  <si>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</si>
  <si>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</si>
  <si>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</si>
  <si>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</si>
  <si>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</si>
  <si>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</si>
  <si>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</si>
  <si>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</si>
  <si>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</si>
  <si>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</si>
  <si>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</si>
  <si>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</si>
  <si>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</si>
  <si>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</si>
  <si>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</si>
  <si>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</si>
  <si>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</si>
  <si>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</si>
  <si>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</si>
  <si>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</si>
  <si>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</si>
  <si>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</si>
  <si>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</si>
  <si>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</si>
  <si>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</si>
  <si>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</si>
  <si>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</si>
  <si>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</si>
  <si>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</si>
  <si>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</si>
  <si>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</si>
  <si>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</si>
  <si>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</si>
  <si>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</si>
  <si>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</si>
  <si>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</si>
  <si>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</si>
  <si>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</si>
  <si>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</si>
  <si>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</si>
  <si>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</si>
  <si>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</si>
  <si>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</si>
  <si>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</si>
  <si>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</si>
  <si>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</si>
  <si>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</si>
  <si>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</si>
  <si>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</si>
  <si>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</si>
  <si>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</si>
  <si>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</si>
  <si>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</si>
  <si>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</si>
  <si>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</si>
  <si>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</si>
  <si>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</si>
  <si>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</si>
  <si>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</si>
  <si>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</si>
  <si>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</si>
  <si>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</si>
  <si>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</si>
  <si>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</si>
  <si>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</si>
  <si>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</si>
  <si>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</si>
  <si>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</si>
  <si>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</si>
  <si>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</si>
  <si>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</si>
  <si>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</si>
  <si>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</si>
  <si>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</si>
  <si>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</si>
  <si>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</si>
  <si>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</si>
  <si>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</si>
  <si>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</si>
  <si>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</si>
  <si>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</si>
  <si>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</si>
  <si>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</si>
  <si>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</si>
  <si>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</si>
  <si>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</si>
  <si>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</si>
  <si>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</si>
  <si>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</si>
  <si>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</si>
  <si>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</si>
  <si>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</si>
  <si>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</si>
  <si>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</si>
  <si>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</si>
  <si>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</si>
  <si>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</si>
  <si>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</si>
  <si>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</si>
  <si>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</si>
  <si>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</si>
  <si>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</si>
  <si>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</si>
  <si>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</si>
  <si>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</si>
  <si>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</si>
  <si>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</si>
  <si>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</si>
  <si>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</si>
  <si>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</si>
  <si>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</si>
  <si>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</si>
  <si>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</si>
  <si>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</si>
  <si>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</si>
  <si>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</si>
  <si>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</si>
  <si>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</si>
  <si>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</si>
  <si>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</si>
  <si>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</si>
  <si>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</si>
  <si>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</si>
  <si>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</si>
  <si>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</si>
  <si>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</si>
  <si>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</si>
  <si>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</si>
  <si>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</si>
  <si>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</si>
  <si>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</si>
  <si>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</si>
  <si>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</si>
  <si>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</si>
  <si>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</si>
  <si>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</si>
  <si>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</si>
  <si>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</si>
  <si>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</si>
  <si>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</si>
  <si>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</si>
  <si>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</si>
  <si>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</si>
  <si>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</si>
  <si>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</si>
  <si>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</si>
  <si>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</si>
  <si>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</si>
  <si>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</si>
  <si>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</si>
  <si>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</si>
  <si>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</si>
  <si>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</si>
  <si>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</si>
  <si>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</si>
  <si>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</si>
  <si>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</si>
  <si>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</si>
  <si>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</si>
  <si>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</si>
  <si>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</si>
  <si>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</si>
  <si>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</si>
  <si>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</si>
  <si>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</si>
  <si>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</si>
  <si>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</si>
  <si>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</si>
  <si>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</si>
  <si>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</si>
  <si>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</si>
  <si>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</si>
  <si>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</si>
  <si>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</si>
  <si>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</si>
  <si>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</si>
  <si>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</si>
  <si>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</si>
  <si>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</si>
  <si>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</si>
  <si>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</si>
  <si>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</si>
  <si>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</si>
  <si>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</si>
  <si>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</si>
  <si>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</si>
  <si>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</si>
  <si>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</si>
  <si>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</si>
  <si>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</si>
  <si>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</si>
  <si>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</si>
  <si>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</si>
  <si>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</si>
  <si>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</si>
  <si>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</si>
  <si>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</si>
  <si>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</si>
  <si>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</si>
  <si>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</si>
  <si>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</si>
  <si>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</si>
  <si>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</si>
  <si>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</si>
  <si>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</si>
  <si>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</si>
  <si>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</si>
  <si>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</si>
  <si>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</si>
  <si>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</si>
  <si>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</si>
  <si>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</si>
  <si>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</si>
  <si>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</si>
  <si>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</si>
  <si>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</si>
  <si>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</si>
  <si>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</si>
  <si>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</si>
  <si>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</si>
  <si>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</si>
  <si>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</si>
  <si>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</si>
  <si>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</si>
  <si>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</si>
  <si>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</si>
  <si>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</si>
  <si>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</si>
  <si>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</si>
  <si>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</si>
  <si>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</si>
  <si>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</si>
  <si>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</si>
  <si>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</si>
  <si>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</si>
  <si>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</si>
  <si>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</si>
  <si>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</si>
  <si>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</si>
  <si>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</si>
  <si>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</si>
  <si>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</si>
  <si>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</si>
  <si>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</si>
  <si>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</si>
  <si>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</si>
  <si>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</si>
  <si>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</si>
  <si>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</si>
  <si>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</si>
  <si>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</si>
  <si>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</si>
  <si>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</si>
  <si>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</si>
  <si>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</si>
  <si>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</si>
  <si>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</si>
  <si>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</si>
  <si>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</si>
  <si>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</si>
  <si>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</si>
  <si>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</si>
  <si>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</si>
  <si>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</si>
  <si>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</si>
  <si>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</si>
  <si>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</si>
  <si>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</si>
  <si>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</si>
  <si>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</si>
  <si>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</si>
  <si>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</si>
  <si>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</si>
  <si>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</si>
  <si>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</si>
  <si>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</si>
  <si>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</si>
  <si>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</si>
  <si>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</si>
  <si>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</si>
  <si>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</si>
  <si>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</si>
  <si>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</si>
  <si>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</si>
  <si>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</si>
  <si>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</si>
  <si>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</si>
  <si>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</si>
  <si>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</si>
  <si>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</si>
  <si>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</si>
  <si>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</si>
  <si>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</si>
  <si>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</si>
  <si>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</si>
  <si>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</si>
  <si>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</si>
  <si>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</si>
  <si>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</si>
  <si>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</si>
  <si>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</si>
  <si>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</si>
  <si>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</si>
  <si>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</si>
  <si>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</si>
  <si>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</si>
  <si>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</si>
  <si>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</si>
  <si>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</si>
  <si>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</si>
  <si>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</si>
  <si>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</si>
  <si>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</si>
  <si>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</si>
  <si>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</si>
  <si>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</si>
  <si>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</si>
  <si>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</si>
  <si>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</si>
  <si>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</si>
  <si>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</si>
  <si>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</si>
  <si>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</si>
  <si>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</si>
  <si>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</si>
  <si>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</si>
  <si>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</si>
  <si>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</si>
  <si>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</si>
  <si>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</si>
  <si>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</si>
  <si>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</si>
  <si>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</si>
  <si>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</si>
  <si>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</si>
  <si>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</si>
  <si>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</si>
  <si>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</si>
  <si>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</si>
  <si>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</si>
  <si>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</si>
  <si>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</si>
  <si>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</si>
  <si>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</si>
  <si>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</si>
  <si>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</si>
  <si>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</si>
  <si>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</si>
  <si>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</si>
  <si>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</si>
  <si>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</si>
  <si>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</si>
  <si>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</si>
  <si>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</si>
  <si>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</si>
  <si>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</si>
  <si>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</si>
  <si>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</si>
  <si>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</si>
  <si>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</si>
  <si>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</si>
  <si>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</si>
  <si>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</si>
  <si>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</si>
  <si>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</si>
  <si>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</si>
  <si>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</si>
  <si>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</si>
  <si>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</si>
  <si>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</si>
  <si>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</si>
  <si>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</si>
  <si>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</si>
  <si>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</si>
  <si>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</si>
  <si>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</si>
  <si>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</si>
  <si>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</si>
  <si>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</si>
  <si>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</si>
  <si>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</si>
  <si>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</si>
  <si>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</si>
  <si>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</si>
  <si>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</si>
  <si>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</si>
  <si>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</si>
  <si>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</si>
  <si>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</si>
  <si>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</si>
  <si>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</si>
  <si>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</si>
  <si>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</si>
  <si>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</si>
  <si>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</si>
  <si>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</si>
  <si>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</si>
  <si>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</si>
  <si>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</si>
  <si>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</si>
  <si>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</si>
  <si>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</si>
  <si>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</si>
  <si>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</si>
  <si>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</si>
  <si>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</si>
  <si>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</si>
  <si>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</si>
  <si>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</si>
  <si>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</si>
  <si>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</si>
  <si>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</si>
  <si>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</si>
  <si>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</si>
  <si>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</si>
  <si>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</si>
  <si>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</si>
  <si>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</si>
  <si>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</si>
  <si>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</si>
  <si>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</si>
  <si>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</si>
  <si>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</si>
  <si>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</si>
  <si>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</si>
  <si>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</si>
  <si>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</si>
  <si>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</si>
  <si>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</si>
  <si>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</si>
  <si>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</si>
  <si>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</si>
  <si>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</si>
  <si>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</si>
  <si>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</si>
  <si>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</si>
  <si>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</si>
  <si>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</si>
  <si>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</si>
  <si>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</si>
  <si>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</si>
  <si>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</si>
  <si>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</si>
  <si>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</si>
  <si>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</si>
  <si>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</si>
  <si>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</si>
  <si>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</si>
  <si>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</si>
  <si>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</si>
  <si>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</si>
  <si>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</si>
  <si>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</si>
  <si>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</si>
  <si>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</si>
  <si>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</si>
  <si>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</si>
  <si>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</si>
  <si>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</si>
  <si>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</si>
  <si>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</si>
  <si>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</si>
  <si>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</si>
  <si>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</si>
  <si>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</si>
  <si>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</si>
  <si>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</si>
  <si>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</si>
  <si>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</si>
  <si>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</si>
  <si>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</si>
  <si>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</si>
  <si>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</si>
  <si>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</si>
  <si>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</si>
  <si>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</si>
  <si>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</si>
  <si>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</si>
  <si>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</si>
  <si>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</si>
  <si>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</si>
  <si>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</si>
  <si>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</si>
  <si>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</si>
  <si>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</si>
  <si>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</si>
  <si>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</si>
  <si>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</si>
  <si>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</si>
  <si>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</si>
  <si>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</si>
  <si>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</si>
  <si>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</si>
  <si>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</si>
  <si>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</si>
  <si>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</si>
  <si>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</si>
  <si>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</si>
  <si>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</si>
  <si>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</si>
  <si>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</si>
  <si>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</si>
  <si>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</si>
  <si>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</si>
  <si>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</si>
  <si>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</si>
  <si>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</si>
  <si>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</si>
  <si>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</si>
  <si>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</si>
  <si>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</si>
  <si>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</si>
  <si>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</si>
  <si>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</si>
  <si>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</si>
  <si>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</si>
  <si>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</si>
  <si>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</si>
  <si>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</si>
  <si>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</si>
  <si>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</si>
  <si>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</si>
  <si>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</si>
  <si>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</si>
  <si>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</si>
  <si>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</si>
  <si>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</si>
  <si>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</si>
  <si>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</si>
  <si>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</si>
  <si>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</si>
  <si>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</si>
  <si>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</si>
  <si>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</si>
  <si>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</si>
  <si>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</si>
  <si>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</si>
  <si>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</si>
  <si>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</si>
  <si>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</si>
  <si>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</si>
  <si>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</si>
  <si>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</si>
  <si>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</si>
  <si>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</si>
  <si>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</si>
  <si>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</si>
  <si>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</si>
  <si>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</si>
  <si>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</si>
  <si>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</si>
  <si>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</si>
  <si>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</si>
  <si>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</si>
  <si>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</si>
  <si>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</si>
  <si>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</si>
  <si>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</si>
  <si>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</si>
  <si>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</si>
  <si>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</si>
  <si>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</si>
  <si>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</si>
  <si>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</si>
  <si>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</si>
  <si>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</si>
  <si>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</si>
  <si>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</si>
  <si>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</si>
  <si>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</si>
  <si>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</si>
  <si>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</si>
  <si>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</si>
  <si>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</si>
  <si>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</si>
  <si>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</si>
  <si>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</si>
  <si>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</si>
  <si>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</si>
  <si>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</si>
  <si>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</si>
  <si>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</si>
  <si>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</si>
  <si>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</si>
  <si>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</si>
  <si>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</si>
  <si>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</si>
  <si>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</si>
  <si>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</si>
  <si>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</si>
  <si>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</si>
  <si>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</si>
  <si>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</si>
  <si>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</si>
  <si>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</si>
  <si>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</si>
  <si>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</si>
  <si>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</si>
  <si>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</si>
  <si>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</si>
  <si>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</si>
  <si>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</si>
  <si>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</si>
  <si>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</si>
  <si>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</si>
  <si>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</si>
  <si>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</si>
  <si>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</si>
  <si>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</si>
  <si>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</si>
  <si>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</si>
  <si>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</si>
  <si>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</si>
  <si>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</si>
  <si>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</si>
  <si>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</si>
  <si>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</si>
  <si>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</si>
  <si>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</si>
  <si>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</si>
  <si>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</si>
  <si>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</si>
  <si>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</si>
  <si>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</si>
  <si>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</si>
  <si>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</si>
  <si>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</si>
  <si>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</si>
  <si>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</si>
  <si>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</si>
  <si>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</si>
  <si>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</si>
  <si>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</si>
  <si>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</si>
  <si>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</si>
  <si>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</si>
  <si>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</si>
  <si>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</si>
  <si>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</si>
  <si>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</si>
  <si>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</si>
  <si>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</si>
  <si>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</si>
  <si>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</si>
  <si>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</si>
  <si>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</si>
  <si>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</si>
  <si>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</si>
  <si>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</si>
  <si>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</si>
  <si>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</si>
  <si>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</si>
  <si>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</si>
  <si>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</si>
  <si>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</si>
  <si>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</si>
  <si>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</si>
  <si>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</si>
  <si>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</si>
  <si>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</si>
  <si>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</si>
  <si>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</si>
  <si>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</si>
  <si>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</si>
  <si>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</si>
  <si>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</si>
  <si>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</si>
  <si>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</si>
  <si>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</si>
  <si>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</si>
  <si>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</si>
  <si>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</si>
  <si>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</si>
  <si>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</si>
  <si>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</si>
  <si>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</si>
  <si>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</si>
  <si>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</si>
  <si>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</si>
  <si>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</si>
  <si>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</si>
  <si>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</si>
  <si>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</si>
  <si>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</si>
  <si>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</si>
  <si>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</si>
  <si>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</si>
  <si>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</si>
  <si>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</si>
  <si>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</si>
  <si>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</si>
  <si>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</si>
  <si>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</si>
  <si>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</si>
  <si>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</si>
  <si>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</si>
  <si>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</si>
  <si>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</si>
  <si>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</si>
  <si>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</si>
  <si>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</si>
  <si>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</si>
  <si>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</si>
  <si>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</si>
  <si>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</si>
  <si>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</si>
  <si>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</si>
  <si>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</si>
  <si>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</si>
  <si>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</si>
  <si>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</si>
  <si>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</si>
  <si>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</si>
  <si>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</si>
  <si>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</si>
  <si>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</si>
  <si>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</si>
  <si>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</si>
  <si>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</si>
  <si>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</si>
  <si>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</si>
  <si>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</si>
  <si>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</si>
  <si>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</si>
  <si>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</si>
  <si>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</si>
  <si>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</si>
  <si>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</si>
  <si>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</si>
  <si>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</si>
  <si>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</si>
  <si>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</si>
  <si>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</si>
  <si>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</si>
  <si>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</si>
  <si>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</si>
  <si>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</si>
  <si>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</si>
  <si>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</si>
  <si>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</si>
  <si>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</si>
  <si>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</si>
  <si>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</si>
  <si>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</si>
  <si>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</si>
  <si>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</si>
  <si>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</si>
  <si>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</si>
  <si>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</si>
  <si>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</si>
  <si>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</si>
  <si>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</si>
  <si>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</si>
  <si>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</si>
  <si>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</si>
  <si>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</si>
  <si>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</si>
  <si>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</si>
  <si>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</si>
  <si>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</si>
  <si>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</si>
  <si>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</si>
  <si>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</si>
  <si>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</si>
  <si>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</si>
  <si>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</si>
  <si>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</si>
  <si>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</si>
  <si>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</si>
  <si>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</si>
  <si>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</si>
  <si>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</si>
  <si>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</si>
  <si>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</si>
  <si>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</si>
  <si>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</si>
  <si>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</si>
  <si>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</si>
  <si>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</si>
  <si>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</si>
  <si>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</si>
  <si>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</si>
  <si>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</si>
  <si>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</si>
  <si>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</si>
  <si>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</si>
  <si>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</si>
  <si>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</si>
  <si>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</si>
  <si>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</si>
  <si>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</si>
  <si>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</si>
  <si>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</si>
  <si>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</si>
  <si>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</si>
  <si>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</si>
  <si>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</si>
  <si>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</si>
  <si>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</si>
  <si>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</si>
  <si>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</si>
  <si>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</si>
  <si>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</si>
  <si>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</si>
  <si>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</si>
  <si>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</si>
  <si>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</si>
  <si>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</si>
  <si>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</si>
  <si>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</si>
  <si>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</si>
  <si>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</si>
  <si>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</si>
  <si>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</si>
  <si>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</si>
  <si>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</si>
  <si>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</si>
  <si>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</si>
  <si>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</si>
  <si>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</si>
  <si>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</si>
  <si>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</si>
  <si>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</si>
  <si>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</si>
  <si>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</si>
  <si>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</si>
  <si>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</si>
  <si>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</si>
  <si>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</si>
  <si>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</si>
  <si>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</si>
  <si>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</si>
  <si>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</si>
  <si>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</si>
  <si>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</si>
  <si>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</si>
  <si>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</si>
  <si>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</si>
  <si>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</si>
  <si>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</si>
  <si>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</si>
  <si>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</si>
  <si>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</si>
  <si>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</si>
  <si>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</si>
  <si>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</si>
  <si>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</si>
  <si>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</si>
  <si>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</si>
  <si>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</si>
  <si>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</si>
  <si>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</si>
  <si>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</si>
  <si>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</si>
  <si>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</si>
  <si>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</si>
  <si>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</si>
  <si>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</si>
  <si>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</si>
  <si>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</si>
  <si>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</si>
  <si>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</si>
  <si>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</si>
  <si>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</si>
  <si>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</si>
  <si>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</si>
  <si>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</si>
  <si>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</si>
  <si>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</si>
  <si>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</si>
  <si>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</si>
  <si>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</si>
  <si>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</si>
  <si>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</si>
  <si>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</si>
  <si>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</si>
  <si>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</si>
  <si>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</si>
  <si>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</si>
  <si>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</si>
  <si>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</si>
  <si>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</si>
  <si>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</si>
  <si>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</si>
  <si>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</si>
  <si>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</si>
  <si>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</si>
  <si>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</si>
  <si>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</si>
  <si>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</si>
  <si>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</si>
  <si>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</si>
  <si>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</si>
  <si>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</si>
  <si>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</si>
  <si>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</si>
  <si>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</si>
  <si>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</si>
  <si>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</si>
  <si>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</si>
  <si>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</si>
  <si>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</si>
  <si>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</si>
  <si>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</si>
  <si>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</si>
  <si>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</si>
  <si>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</si>
  <si>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</si>
  <si>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</si>
  <si>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</si>
  <si>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</si>
  <si>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</si>
  <si>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</si>
  <si>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</si>
  <si>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</si>
  <si>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</si>
  <si>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</si>
  <si>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</si>
  <si>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</si>
  <si>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</si>
  <si>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</si>
  <si>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</si>
  <si>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</si>
  <si>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</si>
  <si>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</si>
  <si>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</si>
  <si>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</si>
  <si>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</si>
  <si>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</si>
  <si>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</si>
  <si>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</si>
  <si>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</si>
  <si>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</si>
  <si>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</si>
  <si>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</si>
  <si>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</si>
  <si>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</si>
  <si>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</si>
  <si>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</si>
  <si>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</si>
  <si>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</si>
  <si>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</si>
  <si>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</si>
  <si>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</si>
  <si>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</si>
  <si>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</si>
  <si>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</si>
  <si>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</si>
  <si>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</si>
  <si>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</si>
  <si>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</si>
  <si>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</si>
  <si>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</si>
  <si>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</si>
  <si>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</si>
  <si>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</si>
  <si>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</si>
  <si>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</si>
  <si>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</si>
  <si>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</si>
  <si>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</si>
  <si>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</si>
  <si>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</si>
  <si>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</si>
  <si>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</si>
  <si>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</si>
  <si>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</si>
  <si>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</si>
  <si>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</si>
  <si>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</si>
  <si>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</si>
  <si>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</si>
  <si>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</si>
  <si>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</si>
  <si>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</si>
  <si>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</si>
  <si>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</si>
  <si>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</si>
  <si>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</si>
  <si>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</si>
  <si>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</si>
  <si>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</si>
  <si>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</si>
  <si>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</si>
  <si>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</si>
  <si>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</si>
  <si>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</si>
  <si>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</si>
  <si>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</si>
  <si>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</si>
  <si>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</si>
  <si>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</si>
  <si>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</si>
  <si>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</si>
  <si>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</si>
  <si>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</si>
  <si>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</si>
  <si>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</si>
  <si>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</si>
  <si>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</si>
  <si>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</si>
  <si>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</si>
  <si>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</si>
  <si>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</si>
  <si>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</si>
  <si>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</si>
  <si>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</si>
  <si>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</si>
  <si>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</si>
  <si>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</si>
  <si>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</si>
  <si>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</si>
  <si>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</si>
  <si>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</si>
  <si>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</si>
  <si>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</si>
  <si>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</si>
  <si>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</si>
  <si>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</si>
  <si>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</si>
  <si>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</si>
  <si>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</si>
  <si>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</si>
  <si>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</si>
  <si>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</si>
  <si>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</si>
  <si>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</si>
  <si>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</si>
  <si>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</si>
  <si>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</si>
  <si>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</si>
  <si>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</si>
  <si>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</si>
  <si>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</si>
  <si>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</si>
  <si>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</si>
  <si>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</si>
  <si>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</si>
  <si>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</si>
  <si>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</si>
  <si>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</si>
  <si>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</si>
  <si>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</si>
  <si>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</si>
  <si>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</si>
  <si>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</si>
  <si>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</si>
  <si>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</si>
  <si>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</si>
  <si>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</si>
  <si>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</si>
  <si>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</si>
  <si>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</si>
  <si>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</si>
  <si>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</si>
  <si>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</si>
  <si>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</si>
  <si>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</si>
  <si>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</si>
  <si>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</si>
  <si>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</si>
  <si>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</si>
  <si>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</si>
  <si>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</si>
  <si>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</si>
  <si>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</si>
  <si>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</si>
  <si>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</si>
  <si>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</si>
  <si>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</si>
  <si>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</si>
  <si>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</si>
  <si>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</si>
  <si>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</si>
  <si>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</si>
  <si>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</si>
  <si>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</si>
  <si>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</si>
  <si>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</si>
  <si>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</si>
  <si>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</si>
  <si>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</si>
  <si>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</si>
  <si>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</si>
  <si>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</si>
  <si>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</si>
  <si>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</si>
  <si>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</si>
  <si>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</si>
  <si>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</si>
  <si>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</si>
  <si>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</si>
  <si>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</si>
  <si>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</si>
  <si>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</si>
  <si>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</si>
  <si>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</si>
  <si>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</si>
  <si>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</si>
  <si>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</si>
  <si>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</si>
  <si>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</si>
  <si>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</si>
  <si>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</si>
  <si>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</si>
  <si>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</si>
  <si>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</si>
  <si>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</si>
  <si>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</si>
  <si>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</si>
  <si>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</si>
  <si>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</si>
  <si>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</si>
  <si>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</si>
  <si>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</si>
  <si>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</si>
  <si>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</si>
  <si>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</si>
  <si>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</si>
  <si>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</si>
  <si>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</si>
  <si>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</si>
  <si>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</si>
  <si>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</si>
  <si>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</si>
  <si>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</si>
  <si>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</si>
  <si>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</si>
  <si>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</si>
  <si>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</si>
  <si>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</si>
  <si>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</si>
  <si>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</si>
  <si>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</si>
  <si>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</si>
  <si>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</si>
  <si>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</si>
  <si>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</si>
  <si>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</si>
  <si>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</si>
  <si>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</si>
  <si>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</si>
  <si>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</si>
  <si>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</si>
  <si>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</si>
  <si>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</si>
  <si>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</si>
  <si>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</si>
  <si>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</si>
  <si>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</si>
  <si>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</si>
  <si>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</si>
  <si>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</si>
  <si>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</si>
  <si>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</si>
  <si>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</si>
  <si>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</si>
  <si>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</si>
  <si>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</si>
  <si>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</si>
  <si>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</si>
  <si>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</si>
  <si>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</si>
  <si>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</si>
  <si>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</si>
  <si>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</si>
  <si>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</si>
  <si>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</si>
  <si>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</si>
  <si>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</si>
  <si>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</si>
  <si>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</si>
  <si>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</si>
  <si>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</si>
  <si>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</si>
  <si>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</si>
  <si>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</si>
  <si>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</si>
  <si>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</si>
  <si>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</si>
  <si>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</si>
  <si>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</si>
  <si>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</si>
  <si>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</si>
  <si>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</si>
  <si>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</si>
  <si>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</si>
  <si>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</si>
  <si>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</si>
  <si>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</si>
  <si>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</si>
  <si>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</si>
  <si>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</si>
  <si>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</si>
  <si>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</si>
  <si>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</si>
  <si>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</si>
  <si>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</si>
  <si>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</si>
  <si>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</si>
  <si>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</si>
  <si>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</si>
  <si>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</si>
  <si>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</si>
  <si>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</si>
  <si>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</si>
  <si>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</si>
  <si>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</si>
  <si>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</si>
  <si>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</si>
  <si>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</si>
  <si>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</si>
  <si>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</si>
  <si>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</si>
  <si>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</si>
  <si>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</si>
  <si>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</si>
  <si>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</si>
  <si>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</si>
  <si>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</si>
  <si>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</si>
  <si>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</si>
  <si>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</si>
  <si>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</si>
  <si>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</si>
  <si>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</si>
  <si>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</si>
  <si>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</si>
  <si>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</si>
  <si>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</si>
  <si>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</si>
  <si>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</si>
  <si>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</si>
  <si>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</si>
  <si>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</si>
  <si>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</si>
  <si>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</si>
  <si>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</si>
  <si>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</si>
  <si>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</si>
  <si>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</si>
  <si>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</si>
  <si>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</si>
  <si>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</si>
  <si>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</si>
  <si>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</si>
  <si>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</si>
  <si>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</si>
  <si>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</si>
  <si>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</si>
  <si>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</si>
  <si>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</si>
  <si>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</si>
  <si>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</si>
  <si>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</si>
  <si>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</si>
  <si>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</si>
  <si>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</si>
  <si>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</si>
  <si>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</si>
  <si>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</si>
  <si>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</si>
  <si>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</si>
  <si>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</si>
  <si>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</si>
  <si>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</si>
  <si>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</si>
  <si>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</si>
  <si>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</si>
  <si>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</si>
  <si>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</si>
  <si>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</si>
  <si>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</si>
  <si>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</si>
  <si>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</si>
  <si>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</si>
  <si>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</si>
  <si>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</si>
  <si>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</si>
  <si>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</si>
  <si>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</si>
  <si>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</si>
  <si>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</si>
  <si>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</si>
  <si>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</si>
  <si>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</si>
  <si>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</si>
  <si>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</si>
  <si>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</si>
  <si>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</si>
  <si>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</si>
  <si>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</si>
  <si>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</si>
  <si>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</si>
  <si>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</si>
  <si>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</si>
  <si>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</si>
  <si>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</si>
  <si>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</si>
  <si>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</si>
  <si>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</si>
  <si>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</si>
  <si>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</si>
  <si>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</si>
  <si>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</si>
  <si>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</si>
  <si>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</si>
  <si>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</si>
  <si>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</si>
  <si>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</si>
  <si>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</si>
  <si>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</si>
  <si>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</si>
  <si>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</si>
  <si>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</si>
  <si>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</si>
  <si>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</si>
  <si>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</si>
  <si>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</si>
  <si>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</si>
  <si>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</si>
  <si>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</si>
  <si>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</si>
  <si>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</si>
  <si>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</si>
  <si>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</si>
  <si>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</si>
  <si>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</si>
  <si>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</si>
  <si>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</si>
  <si>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</si>
  <si>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</si>
  <si>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</si>
  <si>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</si>
  <si>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</si>
  <si>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</si>
  <si>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</si>
  <si>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</si>
  <si>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</si>
  <si>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</si>
  <si>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</si>
  <si>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</si>
  <si>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</si>
  <si>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</si>
  <si>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</si>
  <si>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</si>
  <si>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</si>
  <si>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</si>
  <si>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</si>
  <si>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</si>
  <si>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</si>
  <si>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</si>
  <si>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</si>
  <si>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</si>
  <si>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</si>
  <si>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</si>
  <si>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</si>
  <si>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</si>
  <si>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</si>
  <si>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</si>
  <si>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</si>
  <si>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</si>
  <si>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</si>
  <si>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</si>
  <si>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</si>
  <si>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</si>
  <si>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</si>
  <si>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</si>
  <si>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</si>
  <si>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</si>
  <si>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</si>
  <si>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</si>
  <si>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</si>
  <si>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</si>
  <si>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</si>
  <si>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</si>
  <si>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</si>
  <si>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</si>
  <si>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</si>
  <si>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</si>
  <si>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</si>
  <si>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</si>
  <si>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</si>
  <si>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</si>
  <si>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</si>
  <si>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</si>
  <si>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</si>
  <si>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</si>
  <si>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</si>
  <si>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</si>
  <si>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</si>
  <si>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</si>
  <si>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</si>
  <si>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</si>
  <si>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</si>
  <si>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</si>
  <si>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</si>
  <si>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</si>
  <si>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</si>
  <si>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</si>
  <si>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</si>
  <si>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</si>
  <si>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</si>
  <si>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</si>
  <si>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</si>
  <si>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</si>
  <si>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</si>
  <si>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</si>
  <si>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</si>
  <si>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</si>
  <si>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</si>
  <si>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</si>
  <si>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</si>
  <si>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</si>
  <si>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</si>
  <si>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</si>
  <si>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</si>
  <si>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</si>
  <si>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</si>
  <si>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</si>
  <si>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</si>
  <si>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</si>
  <si>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</si>
  <si>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</si>
  <si>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</si>
  <si>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</si>
  <si>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</si>
  <si>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</si>
  <si>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</si>
  <si>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</si>
  <si>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</si>
  <si>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</si>
  <si>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</si>
  <si>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</si>
  <si>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</si>
  <si>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</si>
  <si>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</si>
  <si>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</si>
  <si>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</si>
  <si>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</si>
  <si>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</si>
  <si>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</si>
  <si>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</si>
  <si>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</si>
  <si>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</si>
  <si>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</si>
  <si>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</si>
  <si>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</si>
  <si>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</si>
  <si>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</si>
  <si>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</si>
  <si>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</si>
  <si>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</si>
  <si>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</si>
  <si>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</si>
  <si>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</si>
  <si>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</si>
  <si>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</si>
  <si>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</si>
  <si>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</si>
  <si>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</si>
  <si>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</si>
  <si>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</si>
  <si>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</si>
  <si>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</si>
  <si>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</si>
  <si>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</si>
  <si>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</si>
  <si>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</si>
  <si>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</si>
  <si>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</si>
  <si>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</si>
  <si>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</si>
  <si>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</si>
  <si>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</si>
  <si>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</si>
  <si>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</si>
  <si>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</si>
  <si>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</si>
  <si>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</si>
  <si>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</si>
  <si>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</si>
  <si>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</si>
  <si>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</si>
  <si>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</si>
  <si>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</si>
  <si>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</si>
  <si>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</si>
  <si>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</si>
  <si>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</si>
  <si>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</si>
  <si>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</si>
  <si>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</si>
  <si>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</si>
  <si>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</si>
  <si>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</si>
  <si>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</si>
  <si>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</si>
  <si>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</si>
  <si>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</si>
  <si>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</si>
  <si>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</si>
  <si>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</si>
  <si>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</si>
  <si>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</si>
  <si>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</si>
  <si>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</si>
  <si>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</si>
  <si>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</si>
  <si>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</si>
  <si>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</si>
  <si>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</si>
  <si>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</si>
  <si>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</si>
  <si>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</si>
  <si>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</si>
  <si>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</si>
  <si>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</si>
  <si>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</si>
  <si>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</si>
  <si>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</si>
  <si>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</si>
  <si>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</si>
  <si>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</si>
  <si>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</si>
  <si>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</si>
  <si>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</si>
  <si>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</si>
  <si>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</si>
  <si>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</si>
  <si>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</si>
  <si>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</si>
  <si>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</si>
  <si>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</si>
  <si>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</si>
  <si>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</si>
  <si>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</si>
  <si>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</si>
  <si>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</si>
  <si>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</si>
  <si>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</si>
  <si>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</si>
  <si>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</si>
  <si>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</si>
  <si>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</si>
  <si>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</si>
  <si>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</si>
  <si>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</si>
  <si>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</si>
  <si>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</si>
  <si>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</si>
  <si>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</si>
  <si>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</si>
  <si>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</si>
  <si>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</si>
  <si>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</si>
  <si>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</si>
  <si>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</si>
  <si>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</si>
  <si>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</si>
  <si>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</si>
  <si>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</si>
  <si>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</si>
  <si>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</si>
  <si>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</si>
  <si>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</si>
  <si>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</si>
  <si>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</si>
  <si>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</si>
  <si>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</si>
  <si>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</si>
  <si>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</si>
  <si>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</si>
  <si>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</si>
  <si>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</si>
  <si>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</si>
  <si>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</si>
  <si>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</si>
  <si>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</si>
  <si>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</si>
  <si>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</si>
  <si>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</si>
  <si>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</si>
  <si>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</si>
  <si>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</si>
  <si>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</si>
  <si>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</si>
  <si>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</si>
  <si>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</si>
  <si>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</si>
  <si>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</si>
  <si>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</si>
  <si>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</si>
  <si>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</si>
  <si>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</si>
  <si>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</si>
  <si>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</si>
  <si>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</si>
  <si>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</si>
  <si>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</si>
  <si>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</si>
  <si>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</si>
  <si>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</si>
  <si>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</si>
  <si>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</si>
  <si>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</si>
  <si>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</si>
  <si>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</si>
  <si>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</si>
  <si>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</si>
  <si>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</si>
  <si>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</si>
  <si>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</si>
  <si>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</si>
  <si>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</si>
  <si>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</si>
  <si>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</si>
  <si>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</si>
  <si>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</si>
  <si>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</si>
  <si>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</si>
  <si>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</si>
  <si>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</si>
  <si>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</si>
  <si>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</si>
  <si>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</si>
  <si>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</si>
  <si>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</si>
  <si>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</si>
  <si>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</si>
  <si>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</si>
  <si>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</si>
  <si>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</si>
  <si>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</si>
  <si>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</si>
  <si>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</si>
  <si>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</si>
  <si>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</si>
  <si>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</si>
  <si>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</si>
  <si>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</si>
  <si>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</si>
  <si>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</si>
  <si>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</si>
  <si>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</si>
  <si>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</si>
  <si>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</si>
  <si>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</si>
  <si>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</si>
  <si>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</si>
  <si>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</si>
  <si>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</si>
  <si>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</si>
  <si>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</si>
  <si>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</si>
  <si>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</si>
  <si>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</si>
  <si>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</si>
  <si>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</si>
  <si>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</si>
  <si>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</si>
  <si>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</si>
  <si>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</si>
  <si>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</si>
  <si>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</si>
  <si>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</si>
  <si>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</si>
  <si>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</si>
  <si>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</si>
  <si>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</si>
  <si>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</si>
  <si>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</si>
  <si>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</si>
  <si>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</si>
  <si>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</si>
  <si>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</si>
  <si>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</si>
  <si>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</si>
  <si>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</si>
  <si>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</si>
  <si>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</si>
  <si>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</si>
  <si>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</si>
  <si>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</si>
  <si>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</si>
  <si>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</si>
  <si>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</si>
  <si>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</si>
  <si>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</si>
  <si>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</si>
  <si>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</si>
  <si>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</si>
  <si>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</si>
  <si>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</si>
  <si>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</si>
  <si>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</si>
  <si>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</si>
  <si>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</si>
  <si>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</si>
  <si>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</si>
  <si>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</si>
  <si>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</si>
  <si>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</si>
  <si>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</si>
  <si>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</si>
  <si>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</si>
  <si>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</si>
  <si>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</si>
  <si>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</si>
  <si>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</si>
  <si>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</si>
  <si>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</si>
  <si>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</si>
  <si>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</si>
  <si>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</si>
  <si>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</si>
  <si>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</si>
  <si>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</si>
  <si>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</si>
  <si>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</si>
  <si>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</si>
  <si>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</si>
  <si>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</si>
  <si>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</si>
  <si>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</si>
  <si>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</si>
  <si>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</si>
  <si>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</si>
  <si>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</si>
  <si>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</si>
  <si>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</si>
  <si>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</si>
  <si>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</si>
  <si>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</si>
  <si>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</si>
  <si>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</si>
  <si>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</si>
  <si>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</si>
  <si>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</si>
  <si>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</si>
  <si>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</si>
  <si>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</si>
  <si>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</si>
  <si>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</si>
  <si>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</si>
  <si>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</si>
  <si>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</si>
  <si>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</si>
  <si>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</si>
  <si>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</si>
  <si>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</si>
  <si>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</si>
  <si>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</si>
  <si>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</si>
  <si>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</si>
  <si>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</si>
  <si>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</si>
  <si>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</si>
  <si>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</si>
  <si>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</si>
  <si>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</si>
  <si>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</si>
  <si>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</si>
  <si>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</si>
  <si>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</si>
  <si>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</si>
  <si>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</si>
  <si>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</si>
  <si>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</si>
  <si>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</si>
  <si>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</si>
  <si>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</si>
  <si>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</si>
  <si>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</si>
  <si>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</si>
  <si>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</si>
  <si>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</si>
  <si>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</si>
  <si>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</si>
  <si>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</si>
  <si>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</si>
  <si>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</si>
  <si>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</si>
  <si>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</si>
  <si>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</si>
  <si>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</si>
  <si>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</si>
  <si>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</si>
  <si>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</si>
  <si>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</si>
  <si>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</si>
  <si>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</si>
  <si>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</si>
  <si>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</si>
  <si>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</si>
  <si>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</si>
  <si>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</si>
  <si>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</si>
  <si>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</si>
  <si>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</si>
  <si>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</si>
  <si>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</si>
  <si>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</si>
  <si>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</si>
  <si>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</si>
  <si>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</si>
  <si>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</si>
  <si>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</si>
  <si>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</si>
  <si>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</si>
  <si>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</si>
  <si>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</si>
  <si>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</si>
  <si>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</si>
  <si>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</si>
  <si>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</si>
  <si>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</si>
  <si>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</si>
  <si>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</si>
  <si>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</si>
  <si>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</si>
  <si>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</si>
  <si>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</si>
  <si>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</si>
  <si>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</si>
  <si>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</si>
  <si>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</si>
  <si>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</si>
  <si>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</si>
  <si>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</si>
  <si>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</si>
  <si>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</si>
  <si>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</si>
  <si>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</si>
  <si>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</si>
  <si>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</si>
  <si>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</si>
  <si>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</si>
  <si>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</si>
  <si>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</si>
  <si>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</si>
  <si>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</si>
  <si>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</si>
  <si>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</si>
  <si>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</si>
  <si>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</si>
  <si>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</si>
  <si>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</si>
  <si>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</si>
  <si>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</si>
  <si>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</si>
  <si>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</si>
  <si>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</si>
  <si>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</si>
  <si>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</si>
  <si>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</si>
  <si>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</si>
  <si>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</si>
  <si>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</si>
  <si>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</si>
  <si>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</si>
  <si>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</si>
  <si>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</si>
  <si>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</si>
  <si>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</si>
  <si>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</si>
  <si>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</si>
  <si>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</si>
  <si>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</si>
  <si>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</si>
  <si>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</si>
  <si>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</si>
  <si>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</si>
  <si>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</si>
  <si>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</si>
  <si>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</si>
  <si>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</si>
  <si>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</si>
  <si>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</si>
  <si>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</si>
  <si>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</si>
  <si>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</si>
  <si>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</si>
  <si>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</si>
  <si>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</si>
  <si>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</si>
  <si>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</si>
  <si>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</si>
  <si>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</si>
  <si>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</si>
  <si>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</si>
  <si>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</si>
  <si>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</si>
  <si>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</si>
  <si>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</si>
  <si>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</si>
  <si>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</si>
  <si>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</si>
  <si>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</si>
  <si>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</si>
  <si>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</si>
  <si>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</si>
  <si>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</si>
  <si>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</si>
  <si>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</si>
  <si>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</si>
  <si>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</si>
  <si>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</si>
  <si>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</si>
  <si>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</si>
  <si>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</si>
  <si>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</si>
  <si>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</si>
  <si>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</si>
  <si>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</si>
  <si>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</si>
  <si>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</si>
  <si>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</si>
  <si>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</si>
  <si>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</si>
  <si>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</si>
  <si>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</si>
  <si>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</si>
  <si>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</si>
  <si>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</si>
  <si>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</si>
  <si>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</si>
  <si>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</si>
  <si>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</si>
  <si>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</si>
  <si>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</si>
  <si>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</si>
  <si>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</si>
  <si>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</si>
  <si>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</si>
  <si>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</si>
  <si>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</si>
  <si>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</si>
  <si>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</si>
  <si>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</si>
  <si>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</si>
  <si>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</si>
  <si>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</si>
  <si>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</si>
  <si>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</si>
  <si>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</si>
  <si>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</si>
  <si>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</si>
  <si>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</si>
  <si>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</si>
  <si>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</si>
  <si>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</si>
  <si>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</si>
  <si>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</si>
  <si>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</si>
  <si>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</si>
  <si>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</si>
  <si>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</si>
  <si>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</si>
  <si>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</si>
  <si>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</si>
  <si>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</si>
  <si>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</si>
  <si>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</si>
  <si>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</si>
  <si>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</si>
  <si>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</si>
  <si>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</si>
  <si>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</si>
  <si>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</si>
  <si>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</si>
  <si>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</si>
  <si>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</si>
  <si>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</si>
  <si>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</si>
  <si>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</si>
  <si>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</si>
  <si>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</si>
  <si>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</si>
  <si>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</si>
  <si>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</si>
  <si>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</si>
  <si>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</si>
  <si>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</si>
  <si>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</si>
  <si>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</si>
  <si>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</si>
  <si>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</si>
  <si>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</si>
  <si>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</si>
  <si>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</si>
  <si>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</si>
  <si>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</si>
  <si>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</si>
  <si>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</si>
  <si>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</si>
  <si>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</si>
  <si>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</si>
  <si>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</si>
  <si>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</si>
  <si>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</si>
  <si>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</si>
  <si>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</si>
  <si>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</si>
  <si>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</si>
  <si>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</si>
  <si>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</si>
  <si>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</si>
  <si>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</si>
  <si>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</si>
  <si>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</si>
  <si>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</si>
  <si>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</si>
  <si>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</si>
  <si>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</si>
  <si>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</si>
  <si>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</si>
  <si>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</si>
  <si>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</si>
  <si>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</si>
  <si>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</si>
  <si>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</si>
  <si>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</si>
  <si>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</si>
  <si>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</si>
  <si>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</si>
  <si>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</si>
  <si>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</si>
  <si>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</si>
  <si>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</si>
  <si>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</si>
  <si>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</si>
  <si>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</si>
  <si>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</si>
  <si>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</si>
  <si>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</si>
  <si>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</si>
  <si>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</si>
  <si>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</si>
  <si>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</si>
  <si>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</si>
  <si>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</si>
  <si>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</si>
  <si>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</si>
  <si>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</si>
  <si>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</si>
  <si>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</si>
  <si>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</si>
  <si>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</si>
  <si>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</si>
  <si>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</si>
  <si>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</si>
  <si>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</si>
  <si>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</si>
  <si>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</si>
  <si>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</si>
  <si>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</si>
  <si>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</si>
  <si>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</si>
  <si>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</si>
  <si>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</si>
  <si>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</si>
  <si>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</si>
  <si>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</si>
  <si>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</si>
  <si>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</si>
  <si>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</si>
  <si>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</si>
  <si>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</si>
  <si>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</si>
  <si>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</si>
  <si>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</si>
  <si>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</si>
  <si>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</si>
  <si>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</si>
  <si>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</si>
  <si>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</si>
  <si>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</si>
  <si>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</si>
  <si>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</si>
  <si>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</si>
  <si>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</si>
  <si>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</si>
  <si>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</si>
  <si>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</si>
  <si>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</si>
  <si>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</si>
  <si>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</si>
  <si>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</si>
  <si>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</si>
  <si>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</si>
  <si>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</si>
  <si>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</si>
  <si>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</si>
  <si>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</si>
  <si>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</si>
  <si>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</si>
  <si>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</si>
  <si>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</si>
  <si>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</si>
  <si>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</si>
  <si>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</si>
  <si>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</si>
  <si>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</si>
  <si>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</si>
  <si>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</si>
  <si>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</si>
  <si>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</si>
  <si>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</si>
  <si>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</si>
  <si>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</si>
  <si>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</si>
  <si>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</si>
  <si>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</si>
  <si>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</si>
  <si>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</si>
  <si>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</si>
  <si>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</si>
  <si>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</si>
  <si>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</si>
  <si>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</si>
  <si>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</si>
  <si>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</si>
  <si>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</si>
  <si>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</si>
  <si>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</si>
  <si>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</si>
  <si>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</si>
  <si>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</si>
  <si>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</si>
  <si>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</si>
  <si>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</si>
  <si>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</si>
  <si>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</si>
  <si>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</si>
  <si>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</si>
  <si>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</si>
  <si>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</si>
  <si>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</si>
  <si>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</si>
  <si>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</si>
  <si>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</si>
  <si>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</si>
  <si>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</si>
  <si>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</si>
  <si>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</si>
  <si>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</si>
  <si>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</si>
  <si>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</si>
  <si>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</si>
  <si>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</si>
  <si>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</si>
  <si>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</si>
  <si>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</si>
  <si>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</si>
  <si>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</si>
  <si>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</si>
  <si>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</si>
  <si>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</si>
  <si>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</si>
  <si>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</si>
  <si>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</si>
  <si>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</si>
  <si>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</si>
  <si>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</si>
  <si>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</si>
  <si>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</si>
  <si>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</si>
  <si>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</si>
  <si>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</si>
  <si>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</si>
  <si>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</si>
  <si>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</si>
  <si>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</si>
  <si>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</si>
  <si>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</si>
  <si>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</si>
  <si>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</si>
  <si>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</si>
  <si>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</si>
  <si>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</si>
  <si>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</si>
  <si>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</si>
  <si>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</si>
  <si>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</si>
  <si>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</si>
  <si>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</si>
  <si>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</si>
  <si>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</si>
  <si>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</si>
  <si>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</si>
  <si>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</si>
  <si>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</si>
  <si>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</si>
  <si>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</si>
  <si>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</si>
  <si>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</si>
  <si>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</si>
  <si>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</si>
  <si>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</si>
  <si>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</si>
  <si>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</si>
  <si>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</si>
  <si>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</si>
  <si>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</si>
  <si>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</si>
  <si>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</si>
  <si>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</si>
  <si>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</si>
  <si>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</si>
  <si>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</si>
  <si>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</si>
  <si>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</si>
  <si>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</si>
  <si>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</si>
  <si>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</si>
  <si>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</si>
  <si>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</si>
  <si>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</si>
  <si>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</si>
  <si>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</si>
  <si>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</si>
  <si>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</si>
  <si>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</si>
  <si>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</si>
  <si>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</si>
  <si>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</si>
  <si>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</si>
  <si>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</si>
  <si>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</si>
  <si>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</si>
  <si>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</si>
  <si>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</si>
  <si>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</si>
  <si>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</si>
  <si>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</si>
  <si>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</si>
  <si>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</si>
  <si>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</si>
  <si>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</si>
  <si>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</si>
  <si>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</si>
  <si>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</si>
  <si>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</si>
  <si>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</si>
  <si>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</si>
  <si>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</si>
  <si>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</si>
  <si>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</si>
  <si>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</si>
  <si>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</si>
  <si>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</si>
  <si>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</si>
  <si>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</si>
  <si>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</si>
  <si>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</si>
  <si>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</si>
  <si>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</si>
  <si>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</si>
  <si>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</si>
  <si>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</si>
  <si>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</si>
  <si>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</si>
  <si>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</si>
  <si>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</si>
  <si>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</si>
  <si>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</si>
  <si>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</si>
  <si>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</si>
  <si>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</si>
  <si>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</si>
  <si>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</si>
  <si>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</si>
  <si>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</si>
  <si>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</si>
  <si>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</si>
  <si>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</si>
  <si>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</si>
  <si>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</si>
  <si>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</si>
  <si>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</si>
  <si>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</si>
  <si>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</si>
  <si>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</si>
  <si>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</si>
  <si>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</si>
  <si>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</si>
  <si>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</si>
  <si>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</si>
  <si>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</si>
  <si>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</si>
  <si>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</si>
  <si>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</si>
  <si>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</si>
  <si>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</si>
  <si>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</si>
  <si>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</si>
  <si>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</si>
  <si>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</si>
  <si>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</si>
  <si>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</si>
  <si>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</si>
  <si>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</si>
  <si>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</si>
  <si>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</si>
  <si>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</si>
  <si>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</si>
  <si>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</si>
  <si>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</si>
  <si>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</si>
  <si>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</si>
  <si>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</si>
  <si>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</si>
  <si>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</si>
  <si>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</si>
  <si>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</si>
  <si>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</si>
  <si>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</si>
  <si>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</si>
  <si>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</si>
  <si>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</si>
  <si>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</si>
  <si>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</si>
  <si>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</si>
  <si>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</si>
  <si>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</si>
  <si>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</si>
  <si>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</si>
  <si>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</si>
  <si>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</si>
  <si>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</si>
  <si>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</si>
  <si>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</si>
  <si>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</si>
  <si>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</si>
  <si>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</si>
  <si>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</si>
  <si>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</si>
  <si>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</si>
  <si>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</si>
  <si>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</si>
  <si>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</si>
  <si>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</si>
  <si>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</si>
  <si>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</si>
  <si>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</si>
  <si>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</si>
  <si>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</si>
  <si>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</si>
  <si>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</si>
  <si>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</si>
  <si>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</si>
  <si>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</si>
  <si>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</si>
  <si>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</si>
  <si>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</si>
  <si>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</si>
  <si>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</si>
  <si>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</si>
  <si>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</si>
  <si>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</si>
  <si>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</si>
  <si>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</si>
  <si>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</si>
  <si>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</si>
  <si>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</si>
  <si>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</si>
  <si>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</si>
  <si>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</si>
  <si>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</si>
  <si>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</si>
  <si>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</si>
  <si>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</si>
  <si>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</si>
  <si>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</si>
  <si>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</si>
  <si>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</si>
  <si>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</si>
  <si>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</si>
  <si>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</si>
  <si>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</si>
  <si>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</si>
  <si>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</si>
  <si>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</si>
  <si>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</si>
  <si>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</si>
  <si>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</si>
  <si>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</si>
  <si>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</si>
  <si>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</si>
  <si>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</si>
  <si>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</si>
  <si>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</si>
  <si>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</si>
  <si>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</si>
  <si>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</si>
  <si>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</si>
  <si>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</si>
  <si>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</si>
  <si>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</si>
  <si>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</si>
  <si>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</si>
  <si>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</si>
  <si>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</si>
  <si>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</si>
  <si>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</si>
  <si>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</si>
  <si>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</si>
  <si>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</si>
  <si>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</si>
  <si>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</si>
  <si>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</si>
  <si>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</si>
  <si>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</si>
  <si>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</si>
  <si>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</si>
  <si>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</si>
  <si>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</si>
  <si>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</si>
  <si>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</si>
  <si>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</si>
  <si>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</si>
  <si>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</si>
  <si>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</si>
  <si>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</si>
  <si>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</si>
  <si>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</si>
  <si>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</si>
  <si>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</si>
  <si>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</si>
  <si>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</si>
  <si>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</si>
  <si>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</si>
  <si>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</si>
  <si>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</si>
  <si>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</si>
  <si>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</si>
  <si>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</si>
  <si>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</si>
  <si>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</si>
  <si>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</si>
  <si>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</si>
  <si>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</si>
  <si>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</si>
  <si>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</si>
  <si>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</si>
  <si>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</si>
  <si>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</si>
  <si>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</si>
  <si>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</si>
  <si>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</si>
  <si>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</si>
  <si>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</si>
  <si>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</si>
  <si>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</si>
  <si>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</si>
  <si>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</si>
  <si>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</si>
  <si>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</si>
  <si>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</si>
  <si>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</si>
  <si>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</si>
  <si>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</si>
  <si>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</si>
  <si>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</si>
  <si>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</si>
  <si>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</si>
  <si>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</si>
  <si>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</si>
  <si>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</si>
  <si>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</si>
  <si>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</si>
  <si>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</si>
  <si>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</si>
  <si>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</si>
  <si>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</si>
  <si>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</si>
  <si>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</si>
  <si>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</si>
  <si>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</si>
  <si>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</si>
  <si>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</si>
  <si>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</si>
  <si>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</si>
  <si>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</si>
  <si>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</si>
  <si>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</si>
  <si>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</si>
  <si>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</si>
  <si>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</si>
  <si>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</si>
  <si>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</si>
  <si>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</si>
  <si>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</si>
  <si>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</si>
  <si>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</si>
  <si>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</si>
  <si>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</si>
  <si>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</si>
  <si>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</si>
  <si>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</si>
  <si>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</si>
  <si>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</si>
  <si>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</si>
  <si>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</si>
  <si>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</si>
  <si>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</si>
  <si>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</si>
  <si>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</si>
  <si>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</si>
  <si>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</si>
  <si>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</si>
  <si>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</si>
  <si>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</si>
  <si>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</si>
  <si>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</si>
  <si>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</si>
  <si>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</si>
  <si>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</si>
  <si>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</si>
  <si>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</si>
  <si>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</si>
  <si>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</si>
  <si>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</si>
  <si>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</si>
  <si>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</si>
  <si>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</si>
  <si>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</si>
  <si>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</si>
  <si>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</si>
  <si>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</si>
  <si>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</si>
  <si>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</si>
  <si>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</si>
  <si>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</si>
  <si>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</si>
  <si>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</si>
  <si>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</si>
  <si>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</si>
  <si>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</si>
  <si>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</si>
  <si>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</si>
  <si>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</si>
  <si>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</si>
  <si>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</si>
  <si>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</si>
  <si>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</si>
  <si>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</si>
  <si>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</si>
  <si>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</si>
  <si>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</si>
  <si>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</si>
  <si>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</si>
  <si>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</si>
  <si>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</si>
  <si>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</si>
  <si>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</si>
  <si>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</si>
  <si>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</si>
  <si>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</si>
  <si>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</si>
  <si>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</si>
  <si>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</si>
  <si>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</si>
  <si>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</si>
  <si>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</si>
  <si>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</si>
  <si>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</si>
  <si>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</si>
  <si>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</si>
  <si>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</si>
  <si>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</si>
  <si>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</si>
  <si>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</si>
  <si>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</si>
  <si>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</si>
  <si>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</si>
  <si>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</si>
  <si>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</si>
  <si>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</si>
  <si>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</si>
  <si>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</si>
  <si>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</si>
  <si>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</si>
  <si>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</si>
  <si>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</si>
  <si>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</si>
  <si>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</si>
  <si>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</si>
  <si>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</si>
  <si>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</si>
  <si>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</si>
  <si>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</si>
  <si>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</si>
  <si>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</si>
  <si>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</si>
  <si>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</si>
  <si>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</si>
  <si>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</si>
  <si>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</si>
  <si>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</si>
  <si>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</si>
  <si>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</si>
  <si>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</si>
  <si>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</si>
  <si>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</si>
  <si>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</si>
  <si>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</si>
  <si>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</si>
  <si>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</si>
  <si>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</si>
  <si>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</si>
  <si>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</si>
  <si>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</si>
  <si>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</si>
  <si>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</si>
  <si>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</si>
  <si>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</si>
  <si>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</si>
  <si>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</si>
  <si>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</si>
  <si>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</si>
  <si>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</si>
  <si>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</si>
  <si>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</si>
  <si>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</si>
  <si>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</si>
  <si>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</si>
  <si>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</si>
  <si>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</si>
  <si>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</si>
  <si>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</si>
  <si>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</si>
  <si>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</si>
  <si>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</si>
  <si>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</si>
  <si>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</si>
  <si>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</si>
  <si>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</si>
  <si>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</si>
  <si>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</si>
  <si>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</si>
  <si>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</si>
  <si>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</si>
  <si>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</si>
  <si>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</si>
  <si>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</si>
  <si>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</si>
  <si>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</si>
  <si>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</si>
  <si>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</si>
  <si>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</si>
  <si>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</si>
  <si>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</si>
  <si>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</si>
  <si>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</si>
  <si>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</si>
  <si>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</si>
  <si>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</si>
  <si>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</si>
  <si>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</si>
  <si>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</si>
  <si>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</si>
  <si>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</si>
  <si>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</si>
  <si>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</si>
  <si>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</si>
  <si>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</si>
  <si>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</si>
  <si>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</si>
  <si>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</si>
  <si>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</si>
  <si>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</si>
  <si>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</si>
  <si>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</si>
  <si>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</si>
  <si>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</si>
  <si>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</si>
  <si>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</si>
  <si>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</si>
  <si>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</si>
  <si>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</si>
  <si>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</si>
  <si>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</si>
  <si>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</si>
  <si>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</si>
  <si>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</si>
  <si>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</si>
  <si>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</si>
  <si>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</si>
  <si>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</si>
  <si>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</si>
  <si>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</si>
  <si>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</si>
  <si>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</si>
  <si>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</si>
  <si>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</si>
  <si>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</si>
  <si>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</si>
  <si>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</si>
  <si>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</si>
  <si>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</si>
  <si>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</si>
  <si>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</si>
  <si>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</si>
  <si>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</si>
  <si>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</si>
  <si>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</si>
  <si>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</si>
  <si>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</si>
  <si>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</si>
  <si>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</si>
  <si>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</si>
  <si>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</si>
  <si>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</si>
  <si>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</si>
  <si>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</si>
  <si>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</si>
  <si>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</si>
  <si>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</si>
  <si>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</si>
  <si>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</si>
  <si>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</si>
  <si>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</si>
  <si>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</si>
  <si>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</si>
  <si>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</si>
  <si>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</si>
  <si>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</si>
  <si>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</si>
  <si>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</si>
  <si>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</si>
  <si>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</si>
  <si>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</si>
  <si>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</si>
  <si>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</si>
  <si>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</si>
  <si>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</si>
  <si>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</si>
  <si>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</si>
  <si>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</si>
  <si>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</si>
  <si>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</si>
  <si>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</si>
  <si>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</si>
  <si>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</si>
  <si>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</si>
  <si>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</si>
  <si>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</si>
  <si>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</si>
  <si>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</si>
  <si>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</si>
  <si>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</si>
  <si>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</si>
  <si>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</si>
  <si>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</si>
  <si>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</si>
  <si>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</si>
  <si>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</si>
  <si>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</si>
  <si>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</si>
  <si>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</si>
  <si>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</si>
  <si>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</si>
  <si>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</si>
  <si>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</si>
  <si>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</si>
  <si>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</si>
  <si>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</si>
  <si>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</si>
  <si>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</si>
  <si>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</si>
  <si>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</si>
  <si>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</si>
  <si>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</si>
  <si>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</si>
  <si>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</si>
  <si>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</si>
  <si>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</si>
  <si>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</si>
  <si>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</si>
  <si>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</si>
  <si>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</si>
  <si>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</si>
  <si>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</si>
  <si>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</si>
  <si>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</si>
  <si>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</si>
  <si>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</si>
  <si>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</si>
  <si>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</si>
  <si>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</si>
  <si>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</si>
  <si>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</si>
  <si>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</si>
  <si>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</si>
  <si>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</si>
  <si>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</si>
  <si>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</si>
  <si>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</si>
  <si>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</si>
  <si>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</si>
  <si>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</si>
  <si>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</si>
  <si>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</si>
  <si>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</si>
  <si>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</si>
  <si>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</si>
  <si>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</si>
  <si>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</si>
  <si>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</si>
  <si>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</si>
  <si>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</si>
  <si>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</si>
  <si>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</si>
  <si>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</si>
  <si>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</si>
  <si>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</si>
  <si>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</si>
  <si>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</si>
  <si>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</si>
  <si>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</si>
  <si>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</si>
  <si>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</si>
  <si>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</si>
  <si>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</si>
  <si>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</si>
  <si>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</si>
  <si>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</si>
  <si>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</si>
  <si>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</si>
  <si>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</si>
  <si>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</si>
  <si>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</si>
  <si>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</si>
  <si>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</si>
  <si>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</si>
  <si>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</si>
  <si>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</si>
  <si>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</si>
  <si>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</si>
  <si>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</si>
  <si>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</si>
  <si>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</si>
  <si>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</si>
  <si>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</si>
  <si>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</si>
  <si>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</si>
  <si>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</si>
  <si>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</si>
  <si>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</si>
  <si>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</si>
  <si>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</si>
  <si>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</si>
  <si>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</si>
  <si>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</si>
  <si>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</si>
  <si>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</si>
  <si>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</si>
  <si>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</si>
  <si>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</si>
  <si>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</si>
  <si>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</si>
  <si>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</si>
  <si>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</si>
  <si>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</si>
  <si>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</si>
  <si>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</si>
  <si>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</si>
  <si>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</si>
  <si>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</si>
  <si>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</si>
  <si>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</si>
  <si>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</si>
  <si>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</si>
  <si>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</si>
  <si>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</si>
  <si>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</si>
  <si>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</si>
  <si>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</si>
  <si>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</si>
  <si>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</si>
  <si>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</si>
  <si>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</si>
  <si>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</si>
  <si>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</si>
  <si>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</si>
  <si>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</si>
  <si>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</si>
  <si>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</si>
  <si>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</si>
  <si>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</si>
  <si>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</si>
  <si>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</si>
  <si>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</si>
  <si>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</si>
  <si>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</si>
  <si>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</si>
  <si>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</si>
  <si>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</si>
  <si>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</si>
  <si>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</si>
  <si>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</si>
  <si>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</si>
  <si>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</si>
  <si>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</si>
  <si>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</si>
  <si>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</si>
  <si>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</si>
  <si>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</si>
  <si>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</si>
  <si>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</si>
  <si>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</si>
  <si>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</si>
  <si>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</si>
  <si>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</si>
  <si>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</si>
  <si>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</si>
  <si>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</si>
  <si>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</si>
  <si>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</si>
  <si>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</si>
  <si>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</si>
  <si>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</si>
  <si>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</si>
  <si>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</si>
  <si>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</si>
  <si>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</si>
  <si>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</si>
  <si>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</si>
  <si>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</si>
  <si>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</si>
  <si>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</si>
  <si>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</si>
  <si>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</si>
  <si>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</si>
  <si>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</si>
  <si>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</si>
  <si>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</si>
  <si>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</si>
  <si>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</si>
  <si>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</si>
  <si>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</si>
  <si>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</si>
  <si>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</si>
  <si>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</si>
  <si>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</si>
  <si>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</si>
  <si>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</si>
  <si>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</si>
  <si>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</si>
  <si>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</si>
  <si>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</si>
  <si>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</si>
  <si>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</si>
  <si>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</si>
  <si>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</si>
  <si>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</si>
  <si>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</si>
  <si>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</si>
  <si>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</si>
  <si>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</si>
  <si>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</si>
  <si>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</si>
  <si>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</si>
  <si>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</si>
  <si>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</si>
  <si>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</si>
  <si>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</si>
  <si>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</si>
  <si>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</si>
  <si>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</si>
  <si>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</si>
  <si>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</si>
  <si>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</si>
  <si>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</si>
  <si>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</si>
  <si>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</si>
  <si>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</si>
  <si>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</si>
  <si>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</si>
  <si>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</si>
  <si>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</si>
  <si>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</si>
  <si>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</si>
  <si>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</si>
  <si>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</si>
  <si>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</si>
  <si>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</si>
  <si>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</si>
  <si>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</si>
  <si>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</si>
  <si>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</si>
  <si>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</si>
  <si>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</si>
  <si>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</si>
  <si>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</si>
  <si>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</si>
  <si>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</si>
  <si>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</si>
  <si>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</si>
  <si>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</si>
  <si>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</si>
  <si>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</si>
  <si>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</si>
  <si>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</si>
  <si>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</si>
  <si>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</si>
  <si>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</si>
  <si>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</si>
  <si>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</si>
  <si>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</si>
  <si>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</si>
  <si>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</si>
  <si>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</si>
  <si>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</si>
  <si>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</si>
  <si>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</si>
  <si>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</si>
  <si>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</si>
  <si>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</si>
  <si>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</si>
  <si>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</si>
  <si>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</si>
  <si>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</si>
  <si>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</si>
  <si>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</si>
  <si>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</si>
  <si>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</si>
  <si>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</si>
  <si>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</si>
  <si>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</si>
  <si>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</si>
  <si>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</si>
  <si>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</si>
  <si>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</si>
  <si>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</si>
  <si>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</si>
  <si>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</si>
  <si>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</si>
  <si>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</si>
  <si>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</si>
  <si>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</si>
  <si>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</si>
  <si>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</si>
  <si>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</si>
  <si>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</si>
  <si>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</si>
  <si>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</si>
  <si>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</si>
  <si>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</si>
  <si>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</si>
  <si>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</si>
  <si>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</si>
  <si>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</si>
  <si>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</si>
  <si>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</si>
  <si>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</si>
  <si>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</si>
  <si>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</si>
  <si>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</si>
  <si>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</si>
  <si>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</si>
  <si>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</si>
  <si>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</si>
  <si>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</si>
  <si>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</si>
  <si>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</si>
  <si>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</si>
  <si>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</si>
  <si>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</si>
  <si>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</si>
  <si>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</si>
  <si>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</si>
  <si>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</si>
  <si>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</si>
  <si>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</si>
  <si>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</si>
  <si>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</si>
  <si>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</si>
  <si>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</si>
  <si>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</si>
  <si>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</si>
  <si>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</si>
  <si>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</si>
  <si>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</si>
  <si>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</si>
  <si>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</si>
  <si>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</si>
  <si>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</si>
  <si>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</si>
  <si>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</si>
  <si>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</si>
  <si>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</si>
  <si>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</si>
  <si>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</si>
  <si>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</si>
  <si>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</si>
  <si>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</si>
  <si>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</si>
  <si>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</si>
  <si>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</si>
  <si>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</si>
  <si>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</si>
  <si>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</si>
  <si>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</si>
  <si>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</si>
  <si>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</si>
  <si>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</si>
  <si>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</si>
  <si>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</si>
  <si>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</si>
  <si>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</si>
  <si>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</si>
  <si>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</si>
  <si>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</si>
  <si>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</si>
  <si>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</si>
  <si>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</si>
  <si>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</si>
  <si>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</si>
  <si>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</si>
  <si>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</si>
  <si>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</si>
  <si>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</si>
  <si>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</si>
  <si>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</si>
  <si>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</si>
  <si>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</si>
  <si>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</si>
  <si>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</si>
  <si>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</si>
  <si>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</si>
  <si>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</si>
  <si>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</si>
  <si>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</si>
  <si>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</si>
  <si>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</si>
  <si>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</si>
  <si>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</si>
  <si>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</si>
  <si>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</si>
  <si>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</si>
  <si>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</si>
  <si>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</si>
  <si>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</si>
  <si>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</si>
  <si>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</si>
  <si>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</si>
  <si>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</si>
  <si>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</si>
  <si>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</si>
  <si>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</si>
  <si>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</si>
  <si>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</si>
  <si>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</si>
  <si>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</si>
  <si>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</si>
  <si>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</si>
  <si>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</si>
  <si>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</si>
  <si>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</si>
  <si>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</si>
  <si>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</si>
  <si>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</si>
  <si>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</si>
  <si>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</si>
  <si>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</si>
  <si>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</si>
  <si>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</si>
  <si>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</si>
  <si>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</si>
  <si>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</si>
  <si>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</si>
  <si>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</si>
  <si>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</si>
  <si>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</si>
  <si>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</si>
  <si>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</si>
  <si>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</si>
  <si>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</si>
  <si>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</si>
  <si>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</si>
  <si>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</si>
  <si>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</si>
  <si>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</si>
  <si>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</si>
  <si>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</si>
  <si>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</si>
  <si>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</si>
  <si>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</si>
  <si>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</si>
  <si>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</si>
  <si>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</si>
  <si>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</si>
  <si>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</si>
  <si>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</si>
  <si>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</si>
  <si>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</si>
  <si>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</si>
  <si>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</si>
  <si>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</si>
  <si>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</si>
  <si>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</si>
  <si>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</si>
  <si>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</si>
  <si>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</si>
  <si>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</si>
  <si>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</si>
  <si>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</si>
  <si>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</si>
  <si>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</si>
  <si>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</si>
  <si>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</si>
  <si>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</si>
  <si>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</si>
  <si>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</si>
  <si>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</si>
  <si>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</si>
  <si>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</si>
  <si>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</si>
  <si>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</si>
  <si>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</si>
  <si>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</si>
  <si>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</si>
  <si>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</si>
  <si>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</si>
  <si>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</si>
  <si>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</si>
  <si>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</si>
  <si>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</si>
  <si>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</si>
  <si>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</si>
  <si>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</si>
  <si>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</si>
  <si>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</si>
  <si>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</si>
  <si>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</si>
  <si>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</si>
  <si>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</si>
  <si>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</si>
  <si>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</si>
  <si>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</si>
  <si>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</si>
  <si>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</si>
  <si>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</si>
  <si>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</si>
  <si>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</si>
  <si>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</si>
  <si>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</si>
  <si>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</si>
  <si>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</si>
  <si>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</si>
  <si>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</si>
  <si>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</si>
  <si>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</si>
  <si>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</si>
  <si>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</si>
  <si>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</si>
  <si>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</si>
  <si>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</si>
  <si>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</si>
  <si>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</si>
  <si>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</si>
  <si>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</si>
  <si>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</si>
  <si>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</si>
  <si>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</si>
  <si>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</si>
  <si>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</si>
  <si>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</si>
  <si>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</si>
  <si>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</si>
  <si>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</si>
  <si>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</si>
  <si>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</si>
  <si>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</si>
  <si>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</si>
  <si>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</si>
  <si>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</si>
  <si>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</si>
  <si>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</si>
  <si>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</si>
  <si>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</si>
  <si>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</si>
  <si>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</si>
  <si>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</si>
  <si>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</si>
  <si>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</si>
  <si>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</si>
  <si>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</si>
  <si>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</si>
  <si>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</si>
  <si>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</si>
  <si>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</si>
  <si>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</si>
  <si>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</si>
  <si>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</si>
  <si>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</si>
  <si>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</si>
  <si>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</si>
  <si>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</si>
  <si>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</si>
  <si>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</si>
  <si>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</si>
  <si>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</si>
  <si>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</si>
  <si>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</si>
  <si>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</si>
  <si>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</si>
  <si>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</si>
  <si>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</si>
  <si>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</si>
  <si>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</si>
  <si>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</si>
  <si>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</si>
  <si>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</si>
  <si>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</si>
  <si>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</si>
  <si>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</si>
  <si>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</si>
  <si>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</si>
  <si>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</si>
  <si>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</si>
  <si>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</si>
  <si>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</si>
  <si>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</si>
  <si>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</si>
  <si>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</si>
  <si>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</si>
  <si>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</si>
  <si>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</si>
  <si>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</si>
  <si>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</si>
  <si>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</si>
  <si>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</si>
  <si>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</si>
  <si>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</si>
  <si>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</si>
  <si>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</si>
  <si>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</si>
  <si>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</si>
  <si>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</si>
  <si>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</si>
  <si>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</si>
  <si>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</si>
  <si>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</si>
  <si>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</si>
  <si>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</si>
  <si>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</si>
  <si>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</si>
  <si>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</si>
  <si>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</si>
  <si>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</si>
  <si>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</si>
  <si>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</si>
  <si>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</si>
  <si>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</si>
  <si>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</si>
  <si>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</si>
  <si>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</si>
  <si>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</si>
  <si>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</si>
  <si>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</si>
  <si>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</si>
  <si>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</si>
  <si>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</si>
  <si>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</si>
  <si>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</si>
  <si>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</si>
  <si>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</si>
  <si>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</si>
  <si>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</si>
  <si>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</si>
  <si>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</si>
  <si>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</si>
  <si>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</si>
  <si>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</si>
  <si>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</si>
  <si>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</si>
  <si>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</si>
  <si>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</si>
  <si>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</si>
  <si>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</si>
  <si>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</si>
  <si>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</si>
  <si>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</si>
  <si>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</si>
  <si>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</si>
  <si>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</si>
  <si>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</si>
  <si>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</si>
  <si>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</si>
  <si>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</si>
  <si>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</si>
  <si>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</si>
  <si>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</si>
  <si>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</si>
  <si>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</si>
  <si>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</si>
  <si>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</si>
  <si>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</si>
  <si>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</si>
  <si>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</si>
  <si>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</si>
  <si>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</si>
  <si>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</si>
  <si>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</si>
  <si>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</si>
  <si>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</si>
  <si>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</si>
  <si>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</si>
  <si>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</si>
  <si>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</si>
  <si>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</si>
  <si>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</si>
  <si>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</si>
  <si>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</si>
  <si>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</si>
  <si>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</si>
  <si>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</si>
  <si>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</si>
  <si>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</si>
  <si>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</si>
  <si>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</si>
  <si>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</si>
  <si>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</si>
  <si>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</si>
  <si>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</si>
  <si>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</si>
  <si>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</si>
  <si>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</si>
  <si>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</si>
  <si>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</si>
  <si>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</si>
  <si>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</si>
  <si>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</si>
  <si>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</si>
  <si>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</si>
  <si>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</si>
  <si>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</si>
  <si>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</si>
  <si>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</si>
  <si>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</si>
  <si>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</si>
  <si>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</si>
  <si>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</si>
  <si>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</si>
  <si>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</si>
  <si>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</si>
  <si>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</si>
  <si>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</si>
  <si>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</si>
  <si>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</si>
  <si>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</si>
  <si>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</si>
  <si>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</si>
  <si>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</si>
  <si>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</si>
  <si>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</si>
  <si>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</si>
  <si>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</si>
  <si>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</si>
  <si>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</si>
  <si>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</si>
  <si>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</si>
  <si>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</si>
  <si>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</si>
  <si>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</si>
  <si>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</si>
  <si>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</si>
  <si>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</si>
  <si>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</si>
  <si>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</si>
  <si>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</si>
  <si>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</si>
  <si>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</si>
  <si>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</si>
  <si>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</si>
  <si>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</si>
  <si>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</si>
  <si>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</si>
  <si>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</si>
  <si>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</si>
  <si>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</si>
  <si>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</si>
  <si>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</si>
  <si>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</si>
  <si>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</si>
  <si>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</si>
  <si>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</si>
  <si>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</si>
  <si>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</si>
  <si>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</si>
  <si>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</si>
  <si>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</si>
  <si>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</si>
  <si>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</si>
  <si>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</si>
  <si>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</si>
  <si>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</si>
  <si>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</si>
  <si>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</si>
  <si>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</si>
  <si>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</si>
  <si>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</si>
  <si>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</si>
  <si>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</si>
  <si>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</si>
  <si>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</si>
  <si>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</si>
  <si>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</si>
  <si>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</si>
  <si>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</si>
  <si>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</si>
  <si>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</si>
  <si>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</si>
  <si>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</si>
  <si>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</si>
  <si>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</si>
  <si>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</si>
  <si>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</si>
  <si>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</si>
  <si>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</si>
  <si>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</si>
  <si>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</si>
  <si>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</si>
  <si>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</si>
  <si>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</si>
  <si>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</si>
  <si>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</si>
  <si>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</si>
  <si>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</si>
  <si>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</si>
  <si>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</si>
  <si>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</si>
  <si>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</si>
  <si>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</si>
  <si>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</si>
  <si>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</si>
  <si>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</si>
  <si>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</si>
  <si>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</si>
  <si>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</si>
  <si>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</si>
  <si>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</si>
  <si>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</si>
  <si>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</si>
  <si>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</si>
  <si>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</si>
  <si>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</si>
  <si>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</si>
  <si>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</si>
  <si>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</si>
  <si>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</si>
  <si>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</si>
  <si>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</si>
  <si>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</si>
  <si>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</si>
  <si>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</si>
  <si>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</si>
  <si>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</si>
  <si>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</si>
  <si>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</si>
  <si>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</si>
  <si>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</si>
  <si>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</si>
  <si>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</si>
  <si>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</si>
  <si>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</si>
  <si>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</si>
  <si>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</si>
  <si>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</si>
  <si>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</si>
  <si>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</si>
  <si>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</si>
  <si>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</si>
  <si>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</si>
  <si>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</si>
  <si>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</si>
  <si>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</si>
  <si>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</si>
  <si>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</si>
  <si>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</si>
  <si>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</si>
  <si>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</si>
  <si>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</si>
  <si>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</si>
  <si>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</si>
  <si>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</si>
  <si>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</si>
  <si>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</si>
  <si>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</si>
  <si>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</si>
  <si>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</si>
  <si>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</si>
  <si>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</si>
  <si>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</si>
  <si>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</si>
  <si>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</si>
  <si>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</si>
  <si>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</si>
  <si>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</si>
  <si>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</si>
  <si>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</si>
  <si>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</si>
  <si>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</si>
  <si>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</si>
  <si>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</si>
  <si>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</si>
  <si>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</si>
  <si>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</si>
  <si>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</si>
  <si>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</si>
  <si>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</si>
  <si>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</si>
  <si>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</si>
  <si>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</si>
  <si>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</si>
  <si>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</si>
  <si>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</si>
  <si>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</si>
  <si>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</si>
  <si>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</si>
  <si>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</si>
  <si>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</si>
  <si>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</si>
  <si>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</si>
  <si>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</si>
  <si>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</si>
  <si>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</si>
  <si>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</si>
  <si>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</si>
  <si>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</si>
  <si>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</si>
  <si>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</si>
  <si>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</si>
  <si>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</si>
  <si>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</si>
  <si>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</si>
  <si>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</si>
  <si>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</si>
  <si>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</si>
  <si>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</si>
  <si>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</si>
  <si>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</si>
  <si>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</si>
  <si>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</si>
  <si>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</si>
  <si>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</si>
  <si>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</si>
  <si>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</si>
  <si>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</si>
  <si>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</si>
  <si>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</si>
  <si>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</si>
  <si>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</si>
  <si>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</si>
  <si>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</si>
  <si>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</si>
  <si>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</si>
  <si>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</si>
  <si>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</si>
  <si>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</si>
  <si>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</si>
  <si>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</si>
  <si>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</si>
  <si>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</si>
  <si>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</si>
  <si>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</si>
  <si>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</si>
  <si>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</si>
  <si>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</si>
  <si>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</si>
  <si>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</si>
  <si>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</si>
  <si>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</si>
  <si>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</si>
  <si>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</si>
  <si>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</si>
  <si>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</si>
  <si>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</si>
  <si>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</si>
  <si>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</si>
  <si>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</si>
  <si>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</si>
  <si>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</si>
  <si>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</si>
  <si>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</si>
  <si>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</si>
  <si>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</si>
  <si>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</si>
  <si>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</si>
  <si>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</si>
  <si>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</si>
  <si>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</si>
  <si>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</si>
  <si>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</si>
  <si>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</si>
  <si>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</si>
  <si>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</si>
  <si>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</si>
  <si>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</si>
  <si>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</si>
  <si>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</si>
  <si>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</si>
  <si>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</si>
  <si>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</si>
  <si>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</si>
  <si>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</si>
  <si>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</si>
  <si>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</si>
  <si>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</si>
  <si>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</si>
  <si>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</si>
  <si>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</si>
  <si>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</si>
  <si>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</si>
  <si>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</si>
  <si>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</si>
  <si>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</si>
  <si>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</si>
  <si>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</si>
  <si>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</si>
  <si>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</si>
  <si>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</si>
  <si>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</si>
  <si>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</si>
  <si>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</si>
  <si>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</si>
  <si>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</si>
  <si>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</si>
  <si>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</si>
  <si>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</si>
  <si>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</si>
  <si>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</si>
  <si>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</si>
  <si>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</si>
  <si>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</si>
  <si>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</si>
  <si>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</si>
  <si>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</si>
  <si>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</si>
  <si>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</si>
  <si>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</si>
  <si>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</si>
  <si>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</si>
  <si>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</si>
  <si>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</si>
  <si>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</si>
  <si>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</si>
  <si>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</si>
  <si>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</si>
  <si>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</si>
  <si>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</si>
  <si>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</si>
  <si>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</si>
  <si>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</si>
  <si>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</si>
  <si>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</si>
  <si>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</si>
  <si>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</si>
  <si>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</si>
  <si>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</si>
  <si>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</si>
  <si>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</si>
  <si>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</si>
  <si>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</si>
  <si>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</si>
  <si>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</si>
  <si>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</si>
  <si>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</si>
  <si>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</si>
  <si>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</si>
  <si>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</si>
  <si>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</si>
  <si>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</si>
  <si>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</si>
  <si>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</si>
  <si>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</si>
  <si>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</si>
  <si>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</si>
  <si>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</si>
  <si>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</si>
  <si>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</si>
  <si>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</si>
  <si>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</si>
  <si>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</si>
  <si>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</si>
  <si>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</si>
  <si>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</si>
  <si>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</si>
  <si>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</si>
  <si>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</si>
  <si>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</si>
  <si>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</si>
  <si>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</si>
  <si>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</si>
  <si>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</si>
  <si>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</si>
  <si>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</si>
  <si>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</si>
  <si>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</si>
  <si>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</si>
  <si>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</si>
  <si>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</si>
  <si>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</si>
  <si>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</si>
  <si>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</si>
  <si>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</si>
  <si>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</si>
  <si>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</si>
  <si>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</si>
  <si>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</si>
  <si>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</si>
  <si>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</si>
  <si>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</si>
  <si>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</si>
  <si>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</si>
  <si>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</si>
  <si>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</si>
  <si>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</si>
  <si>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</si>
  <si>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</si>
  <si>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</si>
  <si>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</si>
  <si>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</si>
  <si>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</si>
  <si>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</si>
  <si>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</si>
  <si>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</si>
  <si>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</si>
  <si>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</si>
  <si>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</si>
  <si>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</si>
  <si>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</si>
  <si>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</si>
  <si>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</si>
  <si>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</si>
  <si>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</si>
  <si>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</si>
  <si>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</si>
  <si>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</si>
  <si>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</si>
  <si>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</si>
  <si>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</si>
  <si>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</si>
  <si>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</si>
  <si>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</si>
  <si>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</si>
  <si>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</si>
  <si>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</si>
  <si>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</si>
  <si>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</si>
  <si>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</si>
  <si>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</si>
  <si>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</si>
  <si>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</si>
  <si>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</si>
  <si>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</si>
  <si>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</si>
  <si>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</si>
  <si>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</si>
  <si>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</si>
  <si>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</si>
  <si>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</si>
  <si>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</si>
  <si>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</si>
  <si>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</si>
  <si>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</si>
  <si>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</si>
  <si>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</si>
  <si>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</si>
  <si>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</si>
  <si>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</si>
  <si>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</si>
  <si>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</si>
  <si>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</si>
  <si>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</si>
  <si>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</si>
  <si>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</si>
  <si>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</si>
  <si>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</si>
  <si>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</si>
  <si>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</si>
  <si>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</si>
  <si>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</si>
  <si>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</si>
  <si>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</si>
  <si>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</si>
  <si>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</si>
  <si>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</si>
  <si>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</si>
  <si>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</si>
  <si>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</si>
  <si>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</si>
  <si>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</si>
  <si>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</si>
  <si>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</si>
  <si>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</si>
  <si>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</si>
  <si>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</si>
  <si>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</si>
  <si>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</si>
  <si>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</si>
  <si>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</si>
  <si>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</si>
  <si>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</si>
  <si>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</si>
  <si>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</si>
  <si>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</si>
  <si>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</si>
  <si>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</si>
  <si>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</si>
  <si>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</si>
  <si>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</si>
  <si>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</si>
  <si>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</si>
  <si>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</si>
  <si>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</si>
  <si>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</si>
  <si>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</si>
  <si>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</si>
  <si>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</si>
  <si>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</si>
  <si>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</si>
  <si>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</si>
  <si>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</si>
  <si>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</si>
  <si>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</si>
  <si>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</si>
  <si>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</si>
  <si>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</si>
  <si>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</si>
  <si>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</si>
  <si>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</si>
  <si>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</si>
  <si>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</si>
  <si>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</si>
  <si>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</si>
  <si>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</si>
  <si>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</si>
  <si>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</si>
  <si>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</si>
  <si>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</si>
  <si>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</si>
  <si>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</si>
  <si>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</si>
  <si>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</si>
  <si>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</si>
  <si>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</si>
  <si>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</si>
  <si>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</si>
  <si>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</si>
  <si>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</si>
  <si>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</si>
  <si>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</si>
  <si>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</si>
  <si>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</si>
  <si>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</si>
  <si>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</si>
  <si>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</si>
  <si>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</si>
  <si>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</si>
  <si>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</si>
  <si>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</si>
  <si>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</si>
  <si>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</si>
  <si>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</si>
  <si>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</si>
  <si>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</si>
  <si>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</si>
  <si>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</si>
  <si>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</si>
  <si>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</si>
  <si>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</si>
  <si>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</si>
  <si>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</si>
  <si>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</si>
  <si>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</si>
  <si>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</si>
  <si>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</si>
  <si>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</si>
  <si>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</si>
  <si>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</si>
  <si>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</si>
  <si>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</si>
  <si>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</si>
  <si>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</si>
  <si>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</si>
  <si>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</si>
  <si>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</si>
  <si>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</si>
  <si>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</si>
  <si>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</si>
  <si>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</si>
  <si>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</si>
  <si>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</si>
  <si>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</si>
  <si>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</si>
  <si>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</si>
  <si>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</si>
  <si>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</si>
  <si>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</si>
  <si>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</si>
  <si>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</si>
  <si>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</si>
  <si>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</si>
  <si>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</si>
  <si>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</si>
  <si>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</si>
  <si>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</si>
  <si>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</si>
  <si>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</si>
  <si>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</si>
  <si>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</si>
  <si>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</si>
  <si>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</si>
  <si>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</si>
  <si>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</si>
  <si>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</si>
  <si>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</si>
  <si>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</si>
  <si>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</si>
  <si>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</si>
  <si>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</si>
  <si>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</si>
  <si>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</si>
  <si>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</si>
  <si>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</si>
  <si>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</si>
  <si>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</si>
  <si>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</si>
  <si>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</si>
  <si>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</si>
  <si>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</si>
  <si>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</si>
  <si>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</si>
  <si>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</si>
  <si>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</si>
  <si>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</si>
  <si>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</si>
  <si>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</si>
  <si>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</si>
  <si>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</si>
  <si>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</si>
  <si>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</si>
  <si>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</si>
  <si>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</si>
  <si>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</si>
  <si>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</si>
  <si>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</si>
  <si>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</si>
  <si>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</si>
  <si>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</si>
  <si>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</si>
  <si>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</si>
  <si>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</si>
  <si>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</si>
  <si>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</si>
  <si>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</si>
  <si>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</si>
  <si>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</si>
  <si>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</si>
  <si>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</si>
  <si>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</si>
  <si>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</si>
  <si>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</si>
  <si>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</si>
  <si>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</si>
  <si>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</si>
  <si>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</si>
  <si>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</si>
  <si>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</si>
  <si>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</si>
  <si>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</si>
  <si>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</si>
  <si>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</si>
  <si>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</si>
  <si>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</si>
  <si>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</si>
  <si>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</si>
  <si>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</si>
  <si>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</si>
  <si>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</si>
  <si>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</si>
  <si>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</si>
  <si>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</si>
  <si>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</si>
  <si>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</si>
  <si>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</si>
  <si>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</si>
  <si>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</si>
  <si>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</si>
  <si>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</si>
  <si>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</si>
  <si>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</si>
  <si>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</si>
  <si>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</si>
  <si>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</si>
  <si>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</si>
  <si>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</si>
  <si>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</si>
  <si>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</si>
  <si>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</si>
  <si>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</si>
  <si>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</si>
  <si>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</si>
  <si>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</si>
  <si>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</si>
  <si>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</si>
  <si>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</si>
  <si>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</si>
  <si>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</si>
  <si>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</si>
  <si>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</si>
  <si>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</si>
  <si>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</si>
  <si>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</si>
  <si>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</si>
  <si>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</si>
  <si>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</si>
  <si>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</si>
  <si>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</si>
  <si>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</si>
  <si>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</si>
  <si>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</si>
  <si>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</si>
  <si>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</si>
  <si>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</si>
  <si>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</si>
  <si>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</si>
  <si>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</si>
  <si>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</si>
  <si>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</si>
  <si>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</si>
  <si>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</si>
  <si>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</si>
  <si>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</si>
  <si>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</si>
  <si>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</si>
  <si>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</si>
  <si>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</si>
  <si>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</si>
  <si>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</si>
  <si>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</si>
  <si>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</si>
  <si>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</si>
  <si>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</si>
  <si>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</si>
  <si>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</si>
  <si>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</si>
  <si>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</si>
  <si>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</si>
  <si>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</si>
  <si>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</si>
  <si>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</si>
  <si>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</si>
  <si>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</si>
  <si>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</si>
  <si>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</si>
  <si>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</si>
  <si>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</si>
  <si>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</si>
  <si>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</si>
  <si>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</si>
  <si>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</si>
  <si>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</si>
  <si>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</si>
  <si>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</si>
  <si>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</si>
  <si>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</si>
  <si>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</si>
  <si>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</si>
  <si>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</si>
  <si>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</si>
  <si>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</si>
  <si>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</si>
  <si>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</si>
  <si>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</si>
  <si>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</si>
  <si>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</si>
  <si>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</si>
  <si>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</si>
  <si>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</si>
  <si>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</si>
  <si>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</si>
  <si>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</si>
  <si>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</si>
  <si>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</si>
  <si>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</si>
  <si>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</si>
  <si>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</si>
  <si>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</si>
  <si>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</si>
  <si>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</si>
  <si>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</si>
  <si>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</si>
  <si>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</si>
  <si>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</si>
  <si>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</si>
  <si>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</si>
  <si>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</si>
  <si>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</si>
  <si>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</si>
  <si>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</si>
  <si>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</si>
  <si>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</si>
  <si>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</si>
  <si>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</si>
  <si>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</si>
  <si>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</si>
  <si>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</si>
  <si>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</si>
  <si>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</si>
  <si>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</si>
  <si>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</si>
  <si>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</si>
  <si>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</si>
  <si>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</si>
  <si>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</si>
  <si>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</si>
  <si>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</si>
  <si>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</si>
  <si>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</si>
  <si>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</si>
  <si>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</si>
  <si>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</si>
  <si>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</si>
  <si>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</si>
  <si>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</si>
  <si>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</si>
  <si>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</si>
  <si>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</si>
  <si>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</si>
  <si>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</si>
  <si>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</si>
  <si>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</si>
  <si>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</si>
  <si>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</si>
  <si>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</si>
  <si>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</si>
  <si>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</si>
  <si>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</si>
  <si>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</si>
  <si>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</si>
  <si>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</si>
  <si>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</si>
  <si>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</si>
  <si>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</si>
  <si>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</si>
  <si>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</si>
  <si>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</si>
  <si>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</si>
  <si>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</si>
  <si>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</si>
  <si>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</si>
  <si>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</si>
  <si>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</si>
  <si>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</si>
  <si>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</si>
  <si>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</si>
  <si>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</si>
  <si>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</si>
  <si>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</si>
  <si>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</si>
  <si>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</si>
  <si>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</si>
  <si>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</si>
  <si>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</si>
  <si>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</si>
  <si>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</si>
  <si>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</si>
  <si>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</si>
  <si>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</si>
  <si>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</si>
  <si>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</si>
  <si>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</si>
  <si>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</si>
  <si>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</si>
  <si>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</si>
  <si>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</si>
  <si>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</si>
  <si>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</si>
  <si>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</si>
  <si>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</si>
  <si>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</si>
  <si>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</si>
  <si>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</si>
  <si>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</si>
  <si>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</si>
  <si>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</si>
  <si>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</si>
  <si>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</si>
  <si>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</si>
  <si>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</si>
  <si>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</si>
  <si>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</si>
  <si>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</si>
  <si>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</si>
  <si>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</si>
  <si>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</si>
  <si>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</si>
  <si>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</si>
  <si>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</si>
  <si>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</si>
  <si>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</si>
  <si>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</si>
  <si>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</si>
  <si>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</si>
  <si>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</si>
  <si>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</si>
  <si>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</si>
  <si>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</si>
  <si>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</si>
  <si>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</si>
  <si>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</si>
  <si>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</si>
  <si>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</si>
  <si>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</si>
  <si>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</si>
  <si>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</si>
  <si>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</si>
  <si>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</si>
  <si>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</si>
  <si>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</si>
  <si>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</si>
  <si>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</si>
  <si>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</si>
  <si>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</si>
  <si>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</si>
  <si>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</si>
  <si>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</si>
  <si>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</si>
  <si>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</si>
  <si>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</si>
  <si>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</si>
  <si>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</si>
  <si>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</si>
  <si>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</si>
  <si>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</si>
  <si>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</si>
  <si>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</si>
  <si>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</si>
  <si>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</si>
  <si>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</si>
  <si>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</si>
  <si>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</si>
  <si>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</si>
  <si>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</si>
  <si>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</si>
  <si>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</si>
  <si>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</si>
  <si>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</si>
  <si>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</si>
  <si>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</si>
  <si>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</si>
  <si>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</si>
  <si>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</si>
  <si>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</si>
  <si>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</si>
  <si>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</si>
  <si>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</si>
  <si>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</si>
  <si>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</si>
  <si>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</si>
  <si>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</si>
  <si>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</si>
  <si>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</si>
  <si>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</si>
  <si>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</si>
  <si>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</si>
  <si>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</si>
  <si>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</si>
  <si>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</si>
  <si>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</si>
  <si>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</si>
  <si>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</si>
  <si>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</si>
  <si>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</si>
  <si>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</si>
  <si>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</si>
  <si>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</si>
  <si>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</si>
  <si>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</si>
  <si>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</si>
  <si>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</si>
  <si>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</si>
  <si>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</si>
  <si>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</si>
  <si>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</si>
  <si>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</si>
  <si>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</si>
  <si>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</si>
  <si>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</si>
  <si>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</si>
  <si>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</si>
  <si>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</si>
  <si>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</si>
  <si>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</si>
  <si>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</si>
  <si>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</si>
  <si>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</si>
  <si>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</si>
  <si>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</si>
  <si>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</si>
  <si>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</si>
  <si>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</si>
  <si>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</si>
  <si>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</si>
  <si>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</si>
  <si>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</si>
  <si>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</si>
  <si>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</si>
  <si>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</si>
  <si>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</si>
  <si>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</si>
  <si>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</si>
  <si>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</si>
  <si>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</si>
  <si>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</si>
  <si>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</si>
  <si>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</si>
  <si>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</si>
  <si>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</si>
  <si>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</si>
  <si>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</si>
  <si>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</si>
  <si>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</si>
  <si>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</si>
  <si>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</si>
  <si>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</si>
  <si>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</si>
  <si>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</si>
  <si>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</si>
  <si>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</si>
  <si>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</si>
  <si>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</si>
  <si>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</si>
  <si>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</si>
  <si>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</si>
  <si>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</si>
  <si>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</si>
  <si>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</si>
  <si>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</si>
  <si>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</si>
  <si>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</si>
  <si>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</si>
  <si>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</si>
  <si>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</si>
  <si>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</si>
  <si>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</si>
  <si>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</si>
  <si>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</si>
  <si>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</si>
  <si>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</si>
  <si>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</si>
  <si>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</si>
  <si>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</si>
  <si>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</si>
  <si>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</si>
  <si>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</si>
  <si>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</si>
  <si>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</si>
  <si>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</si>
  <si>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</si>
  <si>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</si>
  <si>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</si>
  <si>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</si>
  <si>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</si>
  <si>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</si>
  <si>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</si>
  <si>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</si>
  <si>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</si>
  <si>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</si>
  <si>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</si>
  <si>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</si>
  <si>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</si>
  <si>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</si>
  <si>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</si>
  <si>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</si>
  <si>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</si>
  <si>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</si>
  <si>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</si>
  <si>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</si>
  <si>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</si>
  <si>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</si>
  <si>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</si>
  <si>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</si>
  <si>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</si>
  <si>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</si>
  <si>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</si>
  <si>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</si>
  <si>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</si>
  <si>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</si>
  <si>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</si>
  <si>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</si>
  <si>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</si>
  <si>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</si>
  <si>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</si>
  <si>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</si>
  <si>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</si>
  <si>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</si>
  <si>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</si>
  <si>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</si>
  <si>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</si>
  <si>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</si>
  <si>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</si>
  <si>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</si>
  <si>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</si>
  <si>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</si>
  <si>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</si>
  <si>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</si>
  <si>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</si>
  <si>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</si>
  <si>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</si>
  <si>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</si>
  <si>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</si>
  <si>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</si>
  <si>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</si>
  <si>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</si>
  <si>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</si>
  <si>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</si>
  <si>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</si>
  <si>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</si>
  <si>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</si>
  <si>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</si>
  <si>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</si>
  <si>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</si>
  <si>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</si>
  <si>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</si>
  <si>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</si>
  <si>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</si>
  <si>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</si>
  <si>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</si>
  <si>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</si>
  <si>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</si>
  <si>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</si>
  <si>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</si>
  <si>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</si>
  <si>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</si>
  <si>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</si>
  <si>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</si>
  <si>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</si>
  <si>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</si>
  <si>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</si>
  <si>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</si>
  <si>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</si>
  <si>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</si>
  <si>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</si>
  <si>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</si>
  <si>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</si>
  <si>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</si>
  <si>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</si>
  <si>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</si>
  <si>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</si>
  <si>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</si>
  <si>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</si>
  <si>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</si>
  <si>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</si>
  <si>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</si>
  <si>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</si>
  <si>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</si>
  <si>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</si>
  <si>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</si>
  <si>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</si>
  <si>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</si>
  <si>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</si>
  <si>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</si>
  <si>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</si>
  <si>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</si>
  <si>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</si>
  <si>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</si>
  <si>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</si>
  <si>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</si>
  <si>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</si>
  <si>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</si>
  <si>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</si>
  <si>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</si>
  <si>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</si>
  <si>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</si>
  <si>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</si>
  <si>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</si>
  <si>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</si>
  <si>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</si>
  <si>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</si>
  <si>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</si>
  <si>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</si>
  <si>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</si>
  <si>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</si>
  <si>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</si>
  <si>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</si>
  <si>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</si>
  <si>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</si>
  <si>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</si>
  <si>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</si>
  <si>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</si>
  <si>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</si>
  <si>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</si>
  <si>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</si>
  <si>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</si>
  <si>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</si>
  <si>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</si>
  <si>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</si>
  <si>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</si>
  <si>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</si>
  <si>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</si>
  <si>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</si>
  <si>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</si>
  <si>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</si>
  <si>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</si>
  <si>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</si>
  <si>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</si>
  <si>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</si>
  <si>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</si>
  <si>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</si>
  <si>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</si>
  <si>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</si>
  <si>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</si>
  <si>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</si>
  <si>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</si>
  <si>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</si>
  <si>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</si>
  <si>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</si>
  <si>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</si>
  <si>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</si>
  <si>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</si>
  <si>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</si>
  <si>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</si>
  <si>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</si>
  <si>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</si>
  <si>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</si>
  <si>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</si>
  <si>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</si>
  <si>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</si>
  <si>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</si>
  <si>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</si>
  <si>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</si>
  <si>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</si>
  <si>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</si>
  <si>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</si>
  <si>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</si>
  <si>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</si>
  <si>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</si>
  <si>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</si>
  <si>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</si>
  <si>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</si>
  <si>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</si>
  <si>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</si>
  <si>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</si>
  <si>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</si>
  <si>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</si>
  <si>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</si>
  <si>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</si>
  <si>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</si>
  <si>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</si>
  <si>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</si>
  <si>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</si>
  <si>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</si>
  <si>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</si>
  <si>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</si>
  <si>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</si>
  <si>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</si>
  <si>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</si>
  <si>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</si>
  <si>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</si>
  <si>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</si>
  <si>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</si>
  <si>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</si>
  <si>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</si>
  <si>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</si>
  <si>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</si>
  <si>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</si>
  <si>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</si>
  <si>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</si>
  <si>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</si>
  <si>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</si>
  <si>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</si>
  <si>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</si>
  <si>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</si>
  <si>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</si>
  <si>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</si>
  <si>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</si>
  <si>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</si>
  <si>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</si>
  <si>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</si>
  <si>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</si>
  <si>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</si>
  <si>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</si>
  <si>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</si>
  <si>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</si>
  <si>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</si>
  <si>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</si>
  <si>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</si>
  <si>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</si>
  <si>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</si>
  <si>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</si>
  <si>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</si>
  <si>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</si>
  <si>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</si>
  <si>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</si>
  <si>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</si>
  <si>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</si>
  <si>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</si>
  <si>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</si>
  <si>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</si>
  <si>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</si>
  <si>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</si>
  <si>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</si>
  <si>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</si>
  <si>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</si>
  <si>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</si>
  <si>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</si>
  <si>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</si>
  <si>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</si>
  <si>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</si>
  <si>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</si>
  <si>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</si>
  <si>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</si>
  <si>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</si>
  <si>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</si>
  <si>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</si>
  <si>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</si>
  <si>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</si>
  <si>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</si>
  <si>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</si>
  <si>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</si>
  <si>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</si>
  <si>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</si>
  <si>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</si>
  <si>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</si>
  <si>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</si>
  <si>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</si>
  <si>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</si>
  <si>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</si>
  <si>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</si>
  <si>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</si>
  <si>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</si>
  <si>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</si>
  <si>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</si>
  <si>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</si>
  <si>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</si>
  <si>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</si>
  <si>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</si>
  <si>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</si>
  <si>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</si>
  <si>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</si>
  <si>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</si>
  <si>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</si>
  <si>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</si>
  <si>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</si>
  <si>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</si>
  <si>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</si>
  <si>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</si>
  <si>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</si>
  <si>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</si>
  <si>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</si>
  <si>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</si>
  <si>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</si>
  <si>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</si>
  <si>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</si>
  <si>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</si>
  <si>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</si>
  <si>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</si>
  <si>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</si>
  <si>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</si>
  <si>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</si>
  <si>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</si>
  <si>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</si>
  <si>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</si>
  <si>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</si>
  <si>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</si>
  <si>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</si>
  <si>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</si>
  <si>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</si>
  <si>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</si>
  <si>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</si>
  <si>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</si>
  <si>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</si>
  <si>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</si>
  <si>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</si>
  <si>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</si>
  <si>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</si>
  <si>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</si>
  <si>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</si>
  <si>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</si>
  <si>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</si>
  <si>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</si>
  <si>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</si>
  <si>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</si>
  <si>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</si>
  <si>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</si>
  <si>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</si>
  <si>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</si>
  <si>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</si>
  <si>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</si>
  <si>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</si>
  <si>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</si>
  <si>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</si>
  <si>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</si>
  <si>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</si>
  <si>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</si>
  <si>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</si>
  <si>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</si>
  <si>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</si>
  <si>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</si>
  <si>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</si>
  <si>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</si>
  <si>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</si>
  <si>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</si>
  <si>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</si>
  <si>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</si>
  <si>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</si>
  <si>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</si>
  <si>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</si>
  <si>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</si>
  <si>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</si>
  <si>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</si>
  <si>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</si>
  <si>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</si>
  <si>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</si>
  <si>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</si>
  <si>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</si>
  <si>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</si>
  <si>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</si>
  <si>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</si>
  <si>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</si>
  <si>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</si>
  <si>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</si>
  <si>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</si>
  <si>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</si>
  <si>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</si>
  <si>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</si>
  <si>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</si>
  <si>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</si>
  <si>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</si>
  <si>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</si>
  <si>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</si>
  <si>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</si>
  <si>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</si>
  <si>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</si>
  <si>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</si>
  <si>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</si>
  <si>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</si>
  <si>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</si>
  <si>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</si>
  <si>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</si>
  <si>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</si>
  <si>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</si>
  <si>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</si>
  <si>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</si>
  <si>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</si>
  <si>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</si>
  <si>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</si>
  <si>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</si>
  <si>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</si>
  <si>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</si>
  <si>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</si>
  <si>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</si>
  <si>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</si>
  <si>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</si>
  <si>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</si>
  <si>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</si>
  <si>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</si>
  <si>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</si>
  <si>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</si>
  <si>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</si>
  <si>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</si>
  <si>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</si>
  <si>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</si>
  <si>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</si>
  <si>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</si>
  <si>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</si>
  <si>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</si>
  <si>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</si>
  <si>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</si>
  <si>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</si>
  <si>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</si>
  <si>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</si>
  <si>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</si>
  <si>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</si>
  <si>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</si>
  <si>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</si>
  <si>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</si>
  <si>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</si>
  <si>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</si>
  <si>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</si>
  <si>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</si>
  <si>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</si>
  <si>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</si>
  <si>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</si>
  <si>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</si>
  <si>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</si>
  <si>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</si>
  <si>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</si>
  <si>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</si>
  <si>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</si>
  <si>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</si>
  <si>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</si>
  <si>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</si>
  <si>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</si>
  <si>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</si>
  <si>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</si>
  <si>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</si>
  <si>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</si>
  <si>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</si>
  <si>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</si>
  <si>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</si>
  <si>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</si>
  <si>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</si>
  <si>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</si>
  <si>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</si>
  <si>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</si>
  <si>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</si>
  <si>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</si>
  <si>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</si>
  <si>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</si>
  <si>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</si>
  <si>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</si>
  <si>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</si>
  <si>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</si>
  <si>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</si>
  <si>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</si>
  <si>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</si>
  <si>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</si>
  <si>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</si>
  <si>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</si>
  <si>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</si>
  <si>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</si>
  <si>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</si>
  <si>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</si>
  <si>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</si>
  <si>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</si>
  <si>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</si>
  <si>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</si>
  <si>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</si>
  <si>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</si>
  <si>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</si>
  <si>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</si>
  <si>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</si>
  <si>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</si>
  <si>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</si>
  <si>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</si>
  <si>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</si>
  <si>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</si>
  <si>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</si>
  <si>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</si>
  <si>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</si>
  <si>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</si>
  <si>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</si>
  <si>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</si>
  <si>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</si>
  <si>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</si>
  <si>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</si>
  <si>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</si>
  <si>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</si>
  <si>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</si>
  <si>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</si>
  <si>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</si>
  <si>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</si>
  <si>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</si>
  <si>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</si>
  <si>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</si>
  <si>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</si>
  <si>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</si>
  <si>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</si>
  <si>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</si>
  <si>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</si>
  <si>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</si>
  <si>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</si>
  <si>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</si>
  <si>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</si>
  <si>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</si>
  <si>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</si>
  <si>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</si>
  <si>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</si>
  <si>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</si>
  <si>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</si>
  <si>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</si>
  <si>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</si>
  <si>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</si>
  <si>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</si>
  <si>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</si>
  <si>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</si>
  <si>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</si>
  <si>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</si>
  <si>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</si>
  <si>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</si>
  <si>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</si>
  <si>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</si>
  <si>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</si>
  <si>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</si>
  <si>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</si>
  <si>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</si>
  <si>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</si>
  <si>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</si>
  <si>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</si>
  <si>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</si>
  <si>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</si>
  <si>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</si>
  <si>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</si>
  <si>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</si>
  <si>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</si>
  <si>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</si>
  <si>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</si>
  <si>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</si>
  <si>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</si>
  <si>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</si>
  <si>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</si>
  <si>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</si>
  <si>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</si>
  <si>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</si>
  <si>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</si>
  <si>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</si>
  <si>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</si>
  <si>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</si>
  <si>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</si>
  <si>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</si>
  <si>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</si>
  <si>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</si>
  <si>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</si>
  <si>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</si>
  <si>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</si>
  <si>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</si>
  <si>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</si>
  <si>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</si>
  <si>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</si>
  <si>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</si>
  <si>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</si>
  <si>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</si>
  <si>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</si>
  <si>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</si>
  <si>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</si>
  <si>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</si>
  <si>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</si>
  <si>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</si>
  <si>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</si>
  <si>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</si>
  <si>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</si>
  <si>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</si>
  <si>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</si>
  <si>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</si>
  <si>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</si>
  <si>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</si>
  <si>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</si>
  <si>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</si>
  <si>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</si>
  <si>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</si>
  <si>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</si>
  <si>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</si>
  <si>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</si>
  <si>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</si>
  <si>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</si>
  <si>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</si>
  <si>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</si>
  <si>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</si>
  <si>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</si>
  <si>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</si>
  <si>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</si>
  <si>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</si>
  <si>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</si>
  <si>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</si>
  <si>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</si>
  <si>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</si>
  <si>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</si>
  <si>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</si>
  <si>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</si>
  <si>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</si>
  <si>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</si>
  <si>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</si>
  <si>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</si>
  <si>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</si>
  <si>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</si>
  <si>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</si>
  <si>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</si>
  <si>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</si>
  <si>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</si>
  <si>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</si>
  <si>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</si>
  <si>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</si>
  <si>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</si>
  <si>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</si>
  <si>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</si>
  <si>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</si>
  <si>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</si>
  <si>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</si>
  <si>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</si>
  <si>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</si>
  <si>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</si>
  <si>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</si>
  <si>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</si>
  <si>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</si>
  <si>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</si>
  <si>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</si>
  <si>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</si>
  <si>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</si>
  <si>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</si>
  <si>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</si>
  <si>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</si>
  <si>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</si>
  <si>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</si>
  <si>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</si>
  <si>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</si>
  <si>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</si>
  <si>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</si>
  <si>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</si>
  <si>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</si>
  <si>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</si>
  <si>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</si>
  <si>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</si>
  <si>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</si>
  <si>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</si>
  <si>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</si>
  <si>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</si>
  <si>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</si>
  <si>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</si>
  <si>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</si>
  <si>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</si>
  <si>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</si>
  <si>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</si>
  <si>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</si>
  <si>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</si>
  <si>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</si>
  <si>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</si>
  <si>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</si>
  <si>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</si>
  <si>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</si>
  <si>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</si>
  <si>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</si>
  <si>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</si>
  <si>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</si>
  <si>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</si>
  <si>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</si>
  <si>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</si>
  <si>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</si>
  <si>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</si>
  <si>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</si>
  <si>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</si>
  <si>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</si>
  <si>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</si>
  <si>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</si>
  <si>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</si>
  <si>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</si>
  <si>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</si>
  <si>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</si>
  <si>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</si>
  <si>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</si>
  <si>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</si>
  <si>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</si>
  <si>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</si>
  <si>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</si>
  <si>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</si>
  <si>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</si>
  <si>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</si>
  <si>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</si>
  <si>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</si>
  <si>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</si>
  <si>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</si>
  <si>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</si>
  <si>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</si>
  <si>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</si>
  <si>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</si>
  <si>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</si>
  <si>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</si>
  <si>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</si>
  <si>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</si>
  <si>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</si>
  <si>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</si>
  <si>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</si>
  <si>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</si>
  <si>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</si>
  <si>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</si>
  <si>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</si>
  <si>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</si>
  <si>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</si>
  <si>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</si>
  <si>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</si>
  <si>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</si>
  <si>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</si>
  <si>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</si>
  <si>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</si>
  <si>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</si>
  <si>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</si>
  <si>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</si>
  <si>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</si>
  <si>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</si>
  <si>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</si>
  <si>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</si>
  <si>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</si>
  <si>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</si>
  <si>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</si>
  <si>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</si>
  <si>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</si>
  <si>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</si>
  <si>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</si>
  <si>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</si>
  <si>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</si>
  <si>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</si>
  <si>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</si>
  <si>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</si>
  <si>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</si>
  <si>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</si>
  <si>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</si>
  <si>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</si>
  <si>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</si>
  <si>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</si>
  <si>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</si>
  <si>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</si>
  <si>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</si>
  <si>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</si>
  <si>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</si>
  <si>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</si>
  <si>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</si>
  <si>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</si>
  <si>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</si>
  <si>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</si>
  <si>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</si>
  <si>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</si>
  <si>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</si>
  <si>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</si>
  <si>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</si>
  <si>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</si>
  <si>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</si>
  <si>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</si>
  <si>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</si>
  <si>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</si>
  <si>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</si>
  <si>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</si>
  <si>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</si>
  <si>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</si>
  <si>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</si>
  <si>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</si>
  <si>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</si>
  <si>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</si>
  <si>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</si>
  <si>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</si>
  <si>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</si>
  <si>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</si>
  <si>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</si>
  <si>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</si>
  <si>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</si>
  <si>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</si>
  <si>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</si>
  <si>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</si>
  <si>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</si>
  <si>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</si>
  <si>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</si>
  <si>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</si>
  <si>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</si>
  <si>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</si>
  <si>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</si>
  <si>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</si>
  <si>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</si>
  <si>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</si>
  <si>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</si>
  <si>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</si>
  <si>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</si>
  <si>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</si>
  <si>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</si>
  <si>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</si>
  <si>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</si>
  <si>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</si>
  <si>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</si>
  <si>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</si>
  <si>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</si>
  <si>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</si>
  <si>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</si>
  <si>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</si>
  <si>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</si>
  <si>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</si>
  <si>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</si>
  <si>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</si>
  <si>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</si>
  <si>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</si>
  <si>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</si>
  <si>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</si>
  <si>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</si>
  <si>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</si>
  <si>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</si>
  <si>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</si>
  <si>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</si>
  <si>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</si>
  <si>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</si>
  <si>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</si>
  <si>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</si>
  <si>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</si>
  <si>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</si>
  <si>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</si>
  <si>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</si>
  <si>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</si>
  <si>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</si>
  <si>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</si>
  <si>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</si>
  <si>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</si>
  <si>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</si>
  <si>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</si>
  <si>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</si>
  <si>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</si>
  <si>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</si>
  <si>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</si>
  <si>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</si>
  <si>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</si>
  <si>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</si>
  <si>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</si>
  <si>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</si>
  <si>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</si>
  <si>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</si>
  <si>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</si>
  <si>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</si>
  <si>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</si>
  <si>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</si>
  <si>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</si>
  <si>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</si>
  <si>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</si>
  <si>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</si>
  <si>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</si>
  <si>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</si>
  <si>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</si>
  <si>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</si>
  <si>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</si>
  <si>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</si>
  <si>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</si>
  <si>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</si>
  <si>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</si>
  <si>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</si>
  <si>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</si>
  <si>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</si>
  <si>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</si>
  <si>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</si>
  <si>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</si>
  <si>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</si>
  <si>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</si>
  <si>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</si>
  <si>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</si>
  <si>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</si>
  <si>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</si>
  <si>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</si>
  <si>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</si>
  <si>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</si>
  <si>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</si>
  <si>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</si>
  <si>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</si>
  <si>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</si>
  <si>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</si>
  <si>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</si>
  <si>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</si>
  <si>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</si>
  <si>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</si>
  <si>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</si>
  <si>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</si>
  <si>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</si>
  <si>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</si>
  <si>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</si>
  <si>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</si>
  <si>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</si>
  <si>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</si>
  <si>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</si>
  <si>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</si>
  <si>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</si>
  <si>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</si>
  <si>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</si>
  <si>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</si>
  <si>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</si>
  <si>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</si>
  <si>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</si>
  <si>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</si>
  <si>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</si>
  <si>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</si>
  <si>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</si>
  <si>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</si>
  <si>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</si>
  <si>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</si>
  <si>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</si>
  <si>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</si>
  <si>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</si>
  <si>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</si>
  <si>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</si>
  <si>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</si>
  <si>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</si>
  <si>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</si>
  <si>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</si>
  <si>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</si>
  <si>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</si>
  <si>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</si>
  <si>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</si>
  <si>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</si>
  <si>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</si>
  <si>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</si>
  <si>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</si>
  <si>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</si>
  <si>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</si>
  <si>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</si>
  <si>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</si>
  <si>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</si>
  <si>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</si>
  <si>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</si>
  <si>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</si>
  <si>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</si>
  <si>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</si>
  <si>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</si>
  <si>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</si>
  <si>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</si>
  <si>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</si>
  <si>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</si>
  <si>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</si>
  <si>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</si>
  <si>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</si>
  <si>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</si>
  <si>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</si>
  <si>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</si>
  <si>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</si>
  <si>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</si>
  <si>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</si>
  <si>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</si>
  <si>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</si>
  <si>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</si>
  <si>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</si>
  <si>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</si>
  <si>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</si>
  <si>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</si>
  <si>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</si>
  <si>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</si>
  <si>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</si>
  <si>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</si>
  <si>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</si>
  <si>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</si>
  <si>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</si>
  <si>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</si>
  <si>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</si>
  <si>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</si>
  <si>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</si>
  <si>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</si>
  <si>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</si>
  <si>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</si>
  <si>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</si>
  <si>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</si>
  <si>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</si>
  <si>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</si>
  <si>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</si>
  <si>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</si>
  <si>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</si>
  <si>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</si>
  <si>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</si>
  <si>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</si>
  <si>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</si>
  <si>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</si>
  <si>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</si>
  <si>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</si>
  <si>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</si>
  <si>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</si>
  <si>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</si>
  <si>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</si>
  <si>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</si>
  <si>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</si>
  <si>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</si>
  <si>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</si>
  <si>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</si>
  <si>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</si>
  <si>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</si>
  <si>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</si>
  <si>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</si>
  <si>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</si>
  <si>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</si>
  <si>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</si>
  <si>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</si>
  <si>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</si>
  <si>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</si>
  <si>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</si>
  <si>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</si>
  <si>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</si>
  <si>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</si>
  <si>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</si>
  <si>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</si>
  <si>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</si>
  <si>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</si>
  <si>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</si>
  <si>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</si>
  <si>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</si>
  <si>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</si>
  <si>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</si>
  <si>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</si>
  <si>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</si>
  <si>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</si>
  <si>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</si>
  <si>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</si>
  <si>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</si>
  <si>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</si>
  <si>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</si>
  <si>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</si>
  <si>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</si>
  <si>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</si>
  <si>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</si>
  <si>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</si>
  <si>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</si>
  <si>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</si>
  <si>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</si>
  <si>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</si>
  <si>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</si>
  <si>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</si>
  <si>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</si>
  <si>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</si>
  <si>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</si>
  <si>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</si>
  <si>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</si>
  <si>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</si>
  <si>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</si>
  <si>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</si>
  <si>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</si>
  <si>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</si>
  <si>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</si>
  <si>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</si>
  <si>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</si>
  <si>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</si>
  <si>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</si>
  <si>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</si>
  <si>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</si>
  <si>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</si>
  <si>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</si>
  <si>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</si>
  <si>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</si>
  <si>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</si>
  <si>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</si>
  <si>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</si>
  <si>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</si>
  <si>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</si>
  <si>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</si>
  <si>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</si>
  <si>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</si>
  <si>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</si>
  <si>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</si>
  <si>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</si>
  <si>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</si>
  <si>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</si>
  <si>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</si>
  <si>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</si>
  <si>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</si>
  <si>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</si>
  <si>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</si>
  <si>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</si>
  <si>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</si>
  <si>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</si>
  <si>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</si>
  <si>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</si>
  <si>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</si>
  <si>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</si>
  <si>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</si>
  <si>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</si>
  <si>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</si>
  <si>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</si>
  <si>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</si>
  <si>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</si>
  <si>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</si>
  <si>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</si>
  <si>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</si>
  <si>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</si>
  <si>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</si>
  <si>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</si>
  <si>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</si>
  <si>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</si>
  <si>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</si>
  <si>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</si>
  <si>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</si>
  <si>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</si>
  <si>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</si>
  <si>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</si>
  <si>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</si>
  <si>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</si>
  <si>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</si>
  <si>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</si>
  <si>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</si>
  <si>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</si>
  <si>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</si>
  <si>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</si>
  <si>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</si>
  <si>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</si>
  <si>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</si>
  <si>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</si>
  <si>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</si>
  <si>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</si>
  <si>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</si>
  <si>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</si>
  <si>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</si>
  <si>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</si>
  <si>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</si>
  <si>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</si>
  <si>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</si>
  <si>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</si>
  <si>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</si>
  <si>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</si>
  <si>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</si>
  <si>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</si>
  <si>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</si>
  <si>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</si>
  <si>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</si>
  <si>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</si>
  <si>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</si>
  <si>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</si>
  <si>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</si>
  <si>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</si>
  <si>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</si>
  <si>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</si>
  <si>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</si>
  <si>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</si>
  <si>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</si>
  <si>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</si>
  <si>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</si>
  <si>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</si>
  <si>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</si>
  <si>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</si>
  <si>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</si>
  <si>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</si>
  <si>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</si>
  <si>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</si>
  <si>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</si>
  <si>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</si>
  <si>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</si>
  <si>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</si>
  <si>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</si>
  <si>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</si>
  <si>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</si>
  <si>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</si>
  <si>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</si>
  <si>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</si>
  <si>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</si>
  <si>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</si>
  <si>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</si>
  <si>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</si>
  <si>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</si>
  <si>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</si>
  <si>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</si>
  <si>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</si>
  <si>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</si>
  <si>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</si>
  <si>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</si>
  <si>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</si>
  <si>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</si>
  <si>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</si>
  <si>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</si>
  <si>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</si>
  <si>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</si>
  <si>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</si>
  <si>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</si>
  <si>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</si>
  <si>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</si>
  <si>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</si>
  <si>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</si>
  <si>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</si>
  <si>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</si>
  <si>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</si>
  <si>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</si>
  <si>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</si>
  <si>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</si>
  <si>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</si>
  <si>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</si>
  <si>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</si>
  <si>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</si>
  <si>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</si>
  <si>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</si>
  <si>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</si>
  <si>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</si>
  <si>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</si>
  <si>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</si>
  <si>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</si>
  <si>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</si>
  <si>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</si>
  <si>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</si>
  <si>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</si>
  <si>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</si>
  <si>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</si>
  <si>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</si>
  <si>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</si>
  <si>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</si>
  <si>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</si>
  <si>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</si>
  <si>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</si>
  <si>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</si>
  <si>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</si>
  <si>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</si>
  <si>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</si>
  <si>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</si>
  <si>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</si>
  <si>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</si>
  <si>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</si>
  <si>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</si>
  <si>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</si>
  <si>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</si>
  <si>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</si>
  <si>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</si>
  <si>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</si>
  <si>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</si>
  <si>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</si>
  <si>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</si>
  <si>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</si>
  <si>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</si>
  <si>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</si>
  <si>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</si>
  <si>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</si>
  <si>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</si>
  <si>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</si>
  <si>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</si>
  <si>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</si>
  <si>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</si>
  <si>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</si>
  <si>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</si>
  <si>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</si>
  <si>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</si>
  <si>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</si>
  <si>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</si>
  <si>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</si>
  <si>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</si>
  <si>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</si>
  <si>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</si>
  <si>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</si>
  <si>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</si>
  <si>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</si>
  <si>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</si>
  <si>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</si>
  <si>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</si>
  <si>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</si>
  <si>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</si>
  <si>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</si>
  <si>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</si>
  <si>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</si>
  <si>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</si>
  <si>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</si>
  <si>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</si>
  <si>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</si>
  <si>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</si>
  <si>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</si>
  <si>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</si>
  <si>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</si>
  <si>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</si>
  <si>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</si>
  <si>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</si>
  <si>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</si>
  <si>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</si>
  <si>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</si>
  <si>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</si>
  <si>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</si>
  <si>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</si>
  <si>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</si>
  <si>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</si>
  <si>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</si>
  <si>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</si>
  <si>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</si>
  <si>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</si>
  <si>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</si>
  <si>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</si>
  <si>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</si>
  <si>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</si>
  <si>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</si>
  <si>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</si>
  <si>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</si>
  <si>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</si>
  <si>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</si>
  <si>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</si>
  <si>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</si>
  <si>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</si>
  <si>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</si>
  <si>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</si>
  <si>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</si>
  <si>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</si>
  <si>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</si>
  <si>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</si>
  <si>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</si>
  <si>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</si>
  <si>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</si>
  <si>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</si>
  <si>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</si>
  <si>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</si>
  <si>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</si>
  <si>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</si>
  <si>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</si>
  <si>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</si>
  <si>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</si>
  <si>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</si>
  <si>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</si>
  <si>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</si>
  <si>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</si>
  <si>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</si>
  <si>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</si>
  <si>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</si>
  <si>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</si>
  <si>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</si>
  <si>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</si>
  <si>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</si>
  <si>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</si>
  <si>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</si>
  <si>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</si>
  <si>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</si>
  <si>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</si>
  <si>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</si>
  <si>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</si>
  <si>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</si>
  <si>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</si>
  <si>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</si>
  <si>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</si>
  <si>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</si>
  <si>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</si>
  <si>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</si>
  <si>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</si>
  <si>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</si>
  <si>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</si>
  <si>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</si>
  <si>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</si>
  <si>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</si>
  <si>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</si>
  <si>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</si>
  <si>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</si>
  <si>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</si>
  <si>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</si>
  <si>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</si>
  <si>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</si>
  <si>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</si>
  <si>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</si>
  <si>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</si>
  <si>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</si>
  <si>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</si>
  <si>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</si>
  <si>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</si>
  <si>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</si>
  <si>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</si>
  <si>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</si>
  <si>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</si>
  <si>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</si>
  <si>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</si>
  <si>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</si>
  <si>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</si>
  <si>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</si>
  <si>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</si>
  <si>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</si>
  <si>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</si>
  <si>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</si>
  <si>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</si>
  <si>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</si>
  <si>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</si>
  <si>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</si>
  <si>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</si>
  <si>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</si>
  <si>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</si>
  <si>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</si>
  <si>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</si>
  <si>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</si>
  <si>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</si>
  <si>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</si>
  <si>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</si>
  <si>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</si>
  <si>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</si>
  <si>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</si>
  <si>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</si>
  <si>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</si>
  <si>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</si>
  <si>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</si>
  <si>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</si>
  <si>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</si>
  <si>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</si>
  <si>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</si>
  <si>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</si>
  <si>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</si>
  <si>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</si>
  <si>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</si>
  <si>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</si>
  <si>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</si>
  <si>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</si>
  <si>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</si>
  <si>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</si>
  <si>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</si>
  <si>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</si>
  <si>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</si>
  <si>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</si>
  <si>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</si>
  <si>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</si>
  <si>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</si>
  <si>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</si>
  <si>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</si>
  <si>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</si>
  <si>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</si>
  <si>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</si>
  <si>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</si>
  <si>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</si>
  <si>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</si>
  <si>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</si>
  <si>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</si>
  <si>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</si>
  <si>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</si>
  <si>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</si>
  <si>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</si>
  <si>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</si>
  <si>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</si>
  <si>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</si>
  <si>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</si>
  <si>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</si>
  <si>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</si>
  <si>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</si>
  <si>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</si>
  <si>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</si>
  <si>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</si>
  <si>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</si>
  <si>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</si>
  <si>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</si>
  <si>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</si>
  <si>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</si>
  <si>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</si>
  <si>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</si>
  <si>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</si>
  <si>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</si>
  <si>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</si>
  <si>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</si>
  <si>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</si>
  <si>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</si>
  <si>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</si>
  <si>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</si>
  <si>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</si>
  <si>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</si>
  <si>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</si>
  <si>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</si>
  <si>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</si>
  <si>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</si>
  <si>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</si>
  <si>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</si>
  <si>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</si>
  <si>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</si>
  <si>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</si>
  <si>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</si>
  <si>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</si>
  <si>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</si>
  <si>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</si>
  <si>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</si>
  <si>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</si>
  <si>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</si>
  <si>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</si>
  <si>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</si>
  <si>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</si>
  <si>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</si>
  <si>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</si>
  <si>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</si>
  <si>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</si>
  <si>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</si>
  <si>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</si>
  <si>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</si>
  <si>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</si>
  <si>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</si>
  <si>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</si>
  <si>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</si>
  <si>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</si>
  <si>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</si>
  <si>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</si>
  <si>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</si>
  <si>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</si>
  <si>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</si>
  <si>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</si>
  <si>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</si>
  <si>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</si>
  <si>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</si>
  <si>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</si>
  <si>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</si>
  <si>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</si>
  <si>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</si>
  <si>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</si>
  <si>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</si>
  <si>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</si>
  <si>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</si>
  <si>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</si>
  <si>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</si>
  <si>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</si>
  <si>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</si>
  <si>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</si>
  <si>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</si>
  <si>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</si>
  <si>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</si>
  <si>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</si>
  <si>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</si>
  <si>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</si>
  <si>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</si>
  <si>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</si>
  <si>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</si>
  <si>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</si>
  <si>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</si>
  <si>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</si>
  <si>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</si>
  <si>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</si>
  <si>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</si>
  <si>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</si>
  <si>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</si>
  <si>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</si>
  <si>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</si>
  <si>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</si>
  <si>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</si>
  <si>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</si>
  <si>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</si>
  <si>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</si>
  <si>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</si>
  <si>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</si>
  <si>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</si>
  <si>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</si>
  <si>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</si>
  <si>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</si>
  <si>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</si>
  <si>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</si>
  <si>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</si>
  <si>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</si>
  <si>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</si>
  <si>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</si>
  <si>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</si>
  <si>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</si>
  <si>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</si>
  <si>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</si>
  <si>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</si>
  <si>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</si>
  <si>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</si>
  <si>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</si>
  <si>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</si>
  <si>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</si>
  <si>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</si>
  <si>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</si>
  <si>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</si>
  <si>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</si>
  <si>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</si>
  <si>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</si>
  <si>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</si>
  <si>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</si>
  <si>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</si>
  <si>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</si>
  <si>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</si>
  <si>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</si>
  <si>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</si>
  <si>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</si>
  <si>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</si>
  <si>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</si>
  <si>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</si>
  <si>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</si>
  <si>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</si>
  <si>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</si>
  <si>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</si>
  <si>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</si>
  <si>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</si>
  <si>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</si>
  <si>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</si>
  <si>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</si>
  <si>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</si>
  <si>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</si>
  <si>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</si>
  <si>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</si>
  <si>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</si>
  <si>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</si>
  <si>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</si>
  <si>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</si>
  <si>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</si>
  <si>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</si>
  <si>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</si>
  <si>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</si>
  <si>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</si>
  <si>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</si>
  <si>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</si>
  <si>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</si>
  <si>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</si>
  <si>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</si>
  <si>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</si>
  <si>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</si>
  <si>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</si>
  <si>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</si>
  <si>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</si>
  <si>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</si>
  <si>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</si>
  <si>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</si>
  <si>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</si>
  <si>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</si>
  <si>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</si>
  <si>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</si>
  <si>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</si>
  <si>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</si>
  <si>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</si>
  <si>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</si>
  <si>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</si>
  <si>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</si>
  <si>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</si>
  <si>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</si>
  <si>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</si>
  <si>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</si>
  <si>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</si>
  <si>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</si>
  <si>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</si>
  <si>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</si>
  <si>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</si>
  <si>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</si>
  <si>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</si>
  <si>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</si>
  <si>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</si>
  <si>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</si>
  <si>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</si>
  <si>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</si>
  <si>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</si>
  <si>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</si>
  <si>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</si>
  <si>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</si>
  <si>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</si>
  <si>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</si>
  <si>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</si>
  <si>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</si>
  <si>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</si>
  <si>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</si>
  <si>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</si>
  <si>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</si>
  <si>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</si>
  <si>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</si>
  <si>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</si>
  <si>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</si>
  <si>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</si>
  <si>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</si>
  <si>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</si>
  <si>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</si>
  <si>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</si>
  <si>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</si>
  <si>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</si>
  <si>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</si>
  <si>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</si>
  <si>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</si>
  <si>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</si>
  <si>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</si>
  <si>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</si>
  <si>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</si>
  <si>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</si>
  <si>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</si>
  <si>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</si>
  <si>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</si>
  <si>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</si>
  <si>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</si>
  <si>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</si>
  <si>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</si>
  <si>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</si>
  <si>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</si>
  <si>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</si>
  <si>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</si>
  <si>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</si>
  <si>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</si>
  <si>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</si>
  <si>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</si>
  <si>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</si>
  <si>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</si>
  <si>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</si>
  <si>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</si>
  <si>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</si>
  <si>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</si>
  <si>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</si>
  <si>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</si>
  <si>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</si>
  <si>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</si>
  <si>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</si>
  <si>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</si>
  <si>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</si>
  <si>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</si>
  <si>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</si>
  <si>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</si>
  <si>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</si>
  <si>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</si>
  <si>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</si>
  <si>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</si>
  <si>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</si>
  <si>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</si>
  <si>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</si>
  <si>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</si>
  <si>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</si>
  <si>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</si>
  <si>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</si>
  <si>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</si>
  <si>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</si>
  <si>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</si>
  <si>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</si>
  <si>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</si>
  <si>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</si>
  <si>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</si>
  <si>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</si>
  <si>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</si>
  <si>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</si>
  <si>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</si>
  <si>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</si>
  <si>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</si>
  <si>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</si>
  <si>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</si>
  <si>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</si>
  <si>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</si>
  <si>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</si>
  <si>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</si>
  <si>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</si>
  <si>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</si>
  <si>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</si>
  <si>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</si>
  <si>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</si>
  <si>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</si>
  <si>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</si>
  <si>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</si>
  <si>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</si>
  <si>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</si>
  <si>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</si>
  <si>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</si>
  <si>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</si>
  <si>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</si>
  <si>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</si>
  <si>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</si>
  <si>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</si>
  <si>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</si>
  <si>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</si>
  <si>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</si>
  <si>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</si>
  <si>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</si>
  <si>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</si>
  <si>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</si>
  <si>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</si>
  <si>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</si>
  <si>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</si>
  <si>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</si>
  <si>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</si>
  <si>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</si>
  <si>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</si>
  <si>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</si>
  <si>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</si>
  <si>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</si>
  <si>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</si>
  <si>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</si>
  <si>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</si>
  <si>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</si>
  <si>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</si>
  <si>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</si>
  <si>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</si>
  <si>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</si>
  <si>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</si>
  <si>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</si>
  <si>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</si>
  <si>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</si>
  <si>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</si>
  <si>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</si>
  <si>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</si>
  <si>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</si>
  <si>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</si>
  <si>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</si>
  <si>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</si>
  <si>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</si>
  <si>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</si>
  <si>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</si>
  <si>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</si>
  <si>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</si>
  <si>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</si>
  <si>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</si>
  <si>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</si>
  <si>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</si>
  <si>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</si>
  <si>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</si>
  <si>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</si>
  <si>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</si>
  <si>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</si>
  <si>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</si>
  <si>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</si>
  <si>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</si>
  <si>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</si>
  <si>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</si>
  <si>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</si>
  <si>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</si>
  <si>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</si>
  <si>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</si>
  <si>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</si>
  <si>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</si>
  <si>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</si>
  <si>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</si>
  <si>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</si>
  <si>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</si>
  <si>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</si>
  <si>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</si>
  <si>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</si>
  <si>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</si>
  <si>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</si>
  <si>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</si>
  <si>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</si>
  <si>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</si>
  <si>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</si>
  <si>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</si>
  <si>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</si>
  <si>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</si>
  <si>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</si>
  <si>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</si>
  <si>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</si>
  <si>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</si>
  <si>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</si>
  <si>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</si>
  <si>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</si>
  <si>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</si>
  <si>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</si>
  <si>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</si>
  <si>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</si>
  <si>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</si>
  <si>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</si>
  <si>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</si>
  <si>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</si>
  <si>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</si>
  <si>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</si>
  <si>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</si>
  <si>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</si>
  <si>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</si>
  <si>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</si>
  <si>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</si>
  <si>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</si>
  <si>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</si>
  <si>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</si>
  <si>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</si>
  <si>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</si>
  <si>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</si>
  <si>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</si>
  <si>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</si>
  <si>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</si>
  <si>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</si>
  <si>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</si>
  <si>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</si>
  <si>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</si>
  <si>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</si>
  <si>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</si>
  <si>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</si>
  <si>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</si>
  <si>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</si>
  <si>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</si>
  <si>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</si>
  <si>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</si>
  <si>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</si>
  <si>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</si>
  <si>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</si>
  <si>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</si>
  <si>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</si>
  <si>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</si>
  <si>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</si>
  <si>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</si>
  <si>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</si>
  <si>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</si>
  <si>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</si>
  <si>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</si>
  <si>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</si>
  <si>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</si>
  <si>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</si>
  <si>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</si>
  <si>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</si>
  <si>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</si>
  <si>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</si>
  <si>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</si>
  <si>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</si>
  <si>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</si>
  <si>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</si>
  <si>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</si>
  <si>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</si>
  <si>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</si>
  <si>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</si>
  <si>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</si>
  <si>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</si>
  <si>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</si>
  <si>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</si>
  <si>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</si>
  <si>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</si>
  <si>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</si>
  <si>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</si>
  <si>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</si>
  <si>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</si>
  <si>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</si>
  <si>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</si>
  <si>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</si>
  <si>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</si>
  <si>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</si>
  <si>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</si>
  <si>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</si>
  <si>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</si>
  <si>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</si>
  <si>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</si>
  <si>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</si>
  <si>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</si>
  <si>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</si>
  <si>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</si>
  <si>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</si>
  <si>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</si>
  <si>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</si>
  <si>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</si>
  <si>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</si>
  <si>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</si>
  <si>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</si>
  <si>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</si>
  <si>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</si>
  <si>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</si>
  <si>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</si>
  <si>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</si>
  <si>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</si>
  <si>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</si>
  <si>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</si>
  <si>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</si>
  <si>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</si>
  <si>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</si>
  <si>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</si>
  <si>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</si>
  <si>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</si>
  <si>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</si>
  <si>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</si>
  <si>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</si>
  <si>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</si>
  <si>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</si>
  <si>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</si>
  <si>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</si>
  <si>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</si>
  <si>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</si>
  <si>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</si>
  <si>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</si>
  <si>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</si>
  <si>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</si>
  <si>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</si>
  <si>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</si>
  <si>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</si>
  <si>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</si>
  <si>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</si>
  <si>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</si>
  <si>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</si>
  <si>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</si>
  <si>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</si>
  <si>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</si>
  <si>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</si>
  <si>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</si>
  <si>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</si>
  <si>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</si>
  <si>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</si>
  <si>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</si>
  <si>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</si>
  <si>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</si>
  <si>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</si>
  <si>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</si>
  <si>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</si>
  <si>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</si>
  <si>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</si>
  <si>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</si>
  <si>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</si>
  <si>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</si>
  <si>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</si>
  <si>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</si>
  <si>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</si>
  <si>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</si>
  <si>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</si>
  <si>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</si>
  <si>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</si>
  <si>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</si>
  <si>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</si>
  <si>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</si>
  <si>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</si>
  <si>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</si>
  <si>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</si>
  <si>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</si>
  <si>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</si>
  <si>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</si>
  <si>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</si>
  <si>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</si>
  <si>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</si>
  <si>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</si>
  <si>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</si>
  <si>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</si>
  <si>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</si>
  <si>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</si>
  <si>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</si>
  <si>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</si>
  <si>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</si>
  <si>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</si>
  <si>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</si>
  <si>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</si>
  <si>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</si>
  <si>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</si>
  <si>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</si>
  <si>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</si>
  <si>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</si>
  <si>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</si>
  <si>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</si>
  <si>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</si>
  <si>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</si>
  <si>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</si>
  <si>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</si>
  <si>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</si>
  <si>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</si>
  <si>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</si>
  <si>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</si>
  <si>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</si>
  <si>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</si>
  <si>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</si>
  <si>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</si>
  <si>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</si>
  <si>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</si>
  <si>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</si>
  <si>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</si>
  <si>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</si>
  <si>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</si>
  <si>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</si>
  <si>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</si>
  <si>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</si>
  <si>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</si>
  <si>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</si>
  <si>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</si>
  <si>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</si>
  <si>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</si>
  <si>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</si>
  <si>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</si>
  <si>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</si>
  <si>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</si>
  <si>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</si>
  <si>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</si>
  <si>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</si>
  <si>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</si>
  <si>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</si>
  <si>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</si>
  <si>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</si>
  <si>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</si>
  <si>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</si>
  <si>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</si>
  <si>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</si>
  <si>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</si>
  <si>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</si>
  <si>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</si>
  <si>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</si>
  <si>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</si>
  <si>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</si>
  <si>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</si>
  <si>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</si>
  <si>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</si>
  <si>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</si>
  <si>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</si>
  <si>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</si>
  <si>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</si>
  <si>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</si>
  <si>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</si>
  <si>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</si>
  <si>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</si>
  <si>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</si>
  <si>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</si>
  <si>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</si>
  <si>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</si>
  <si>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</si>
  <si>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</si>
  <si>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</si>
  <si>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</si>
  <si>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</si>
  <si>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</si>
  <si>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</si>
  <si>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</si>
  <si>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</si>
  <si>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</si>
  <si>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</si>
  <si>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</si>
  <si>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</si>
  <si>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</si>
  <si>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</si>
  <si>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</si>
  <si>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</si>
  <si>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</si>
  <si>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</si>
  <si>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</si>
  <si>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</si>
  <si>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</si>
  <si>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</si>
  <si>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</si>
  <si>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</si>
  <si>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</si>
  <si>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</si>
  <si>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</si>
  <si>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</si>
  <si>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</si>
  <si>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</si>
  <si>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</si>
  <si>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</si>
  <si>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</si>
  <si>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</si>
  <si>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</si>
  <si>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</si>
  <si>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</si>
  <si>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</si>
  <si>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</si>
  <si>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</si>
  <si>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</si>
  <si>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</si>
  <si>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</si>
  <si>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</si>
  <si>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</si>
  <si>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</si>
  <si>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</si>
  <si>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</si>
  <si>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</si>
  <si>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</si>
  <si>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</si>
  <si>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</si>
  <si>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</si>
  <si>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</si>
  <si>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</si>
  <si>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</si>
  <si>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</si>
  <si>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</si>
  <si>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</si>
  <si>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</si>
  <si>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</si>
  <si>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</si>
  <si>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</si>
  <si>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</si>
  <si>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</si>
  <si>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</si>
  <si>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</si>
  <si>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</si>
  <si>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</si>
  <si>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</si>
  <si>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</si>
  <si>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</si>
  <si>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</si>
  <si>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</si>
  <si>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</si>
  <si>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</si>
  <si>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</si>
  <si>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</si>
  <si>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</si>
  <si>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</si>
  <si>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</si>
  <si>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</si>
  <si>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</si>
  <si>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</si>
  <si>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</si>
  <si>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</si>
  <si>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</si>
  <si>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</si>
  <si>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</si>
  <si>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</si>
  <si>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</si>
  <si>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</si>
  <si>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</si>
  <si>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</si>
  <si>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</si>
  <si>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</si>
  <si>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</si>
  <si>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</si>
  <si>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</si>
  <si>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</si>
  <si>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</si>
  <si>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</si>
  <si>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</si>
  <si>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</si>
  <si>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</si>
  <si>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</si>
  <si>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</si>
  <si>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</si>
  <si>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</si>
  <si>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</si>
  <si>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</si>
  <si>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</si>
  <si>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</si>
  <si>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</si>
  <si>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</si>
  <si>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</si>
  <si>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</si>
  <si>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</si>
  <si>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</si>
  <si>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</si>
  <si>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</si>
  <si>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</si>
  <si>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</si>
  <si>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</si>
  <si>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</si>
  <si>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</si>
  <si>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</si>
  <si>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</si>
  <si>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</si>
  <si>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</si>
  <si>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</si>
  <si>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</si>
  <si>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</si>
  <si>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</si>
  <si>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</si>
  <si>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</si>
  <si>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</si>
  <si>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</si>
  <si>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</si>
  <si>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</si>
  <si>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</si>
  <si>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</si>
  <si>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</si>
  <si>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</si>
  <si>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</si>
  <si>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</si>
  <si>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</si>
  <si>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</si>
  <si>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</si>
  <si>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</si>
  <si>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</si>
  <si>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</si>
  <si>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</si>
  <si>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</si>
  <si>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</si>
  <si>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</si>
  <si>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</si>
  <si>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</si>
  <si>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</si>
  <si>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</si>
  <si>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</si>
  <si>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</si>
  <si>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</si>
  <si>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</si>
  <si>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</si>
  <si>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</si>
  <si>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</si>
  <si>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</si>
  <si>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</si>
  <si>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</si>
  <si>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</si>
  <si>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</si>
  <si>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</si>
  <si>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</si>
  <si>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</si>
  <si>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</si>
  <si>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</si>
  <si>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</si>
  <si>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</si>
  <si>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</si>
  <si>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</si>
  <si>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</si>
  <si>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</si>
  <si>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</si>
  <si>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</si>
  <si>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</si>
  <si>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</si>
  <si>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</si>
  <si>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</si>
  <si>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</si>
  <si>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</si>
  <si>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</si>
  <si>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</si>
  <si>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</si>
  <si>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</si>
  <si>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</si>
  <si>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</si>
  <si>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</si>
  <si>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</si>
  <si>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</si>
  <si>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</si>
  <si>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</si>
  <si>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</si>
  <si>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</si>
  <si>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</si>
  <si>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</si>
  <si>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</si>
  <si>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</si>
  <si>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</si>
  <si>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</si>
  <si>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</si>
  <si>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</si>
  <si>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</si>
  <si>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</si>
  <si>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</si>
  <si>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</si>
  <si>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</si>
  <si>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</si>
  <si>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</si>
  <si>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</si>
  <si>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</si>
  <si>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</si>
  <si>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</si>
  <si>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</si>
  <si>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</si>
  <si>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</si>
  <si>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</si>
  <si>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</si>
  <si>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</si>
  <si>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</si>
  <si>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</si>
  <si>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</si>
  <si>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</si>
  <si>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</si>
  <si>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</si>
  <si>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</si>
  <si>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</si>
  <si>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</si>
  <si>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</si>
  <si>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</si>
  <si>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</si>
  <si>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</si>
  <si>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</si>
  <si>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</si>
  <si>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</si>
  <si>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</si>
  <si>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</si>
  <si>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</si>
  <si>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</si>
  <si>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</si>
  <si>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</si>
  <si>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</si>
  <si>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</si>
  <si>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</si>
  <si>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</si>
  <si>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</si>
  <si>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</si>
  <si>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</si>
  <si>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</si>
  <si>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</si>
  <si>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</si>
  <si>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</si>
  <si>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</si>
  <si>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</si>
  <si>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</si>
  <si>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</si>
  <si>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</si>
  <si>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</si>
  <si>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</si>
  <si>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</si>
  <si>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</si>
  <si>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</si>
  <si>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</si>
  <si>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</si>
  <si>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</si>
  <si>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</si>
  <si>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</si>
  <si>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</si>
  <si>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</si>
  <si>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</si>
  <si>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</si>
  <si>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</si>
  <si>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</si>
  <si>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</si>
  <si>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</si>
  <si>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</si>
  <si>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</si>
  <si>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</si>
  <si>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</si>
  <si>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</si>
  <si>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</si>
  <si>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</si>
  <si>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</si>
  <si>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</si>
  <si>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</si>
  <si>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</si>
  <si>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</si>
  <si>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</si>
  <si>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</si>
  <si>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</si>
  <si>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</si>
  <si>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</si>
  <si>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</si>
  <si>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</si>
  <si>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</si>
  <si>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</si>
  <si>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</si>
  <si>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</si>
  <si>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</si>
  <si>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</si>
  <si>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</si>
  <si>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</si>
  <si>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</si>
  <si>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</si>
  <si>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</si>
  <si>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</si>
  <si>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</si>
  <si>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</si>
  <si>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</si>
  <si>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</si>
  <si>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</si>
  <si>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</si>
  <si>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</si>
  <si>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</si>
  <si>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</si>
  <si>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</si>
  <si>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</si>
  <si>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</si>
  <si>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</si>
  <si>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</si>
  <si>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</si>
  <si>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</si>
  <si>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</si>
  <si>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</si>
  <si>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</si>
  <si>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</si>
  <si>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</si>
  <si>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</si>
  <si>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</si>
  <si>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</si>
  <si>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</si>
  <si>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</si>
  <si>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</si>
  <si>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</si>
  <si>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</si>
  <si>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</si>
  <si>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</si>
  <si>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</si>
  <si>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</si>
  <si>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</si>
  <si>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</si>
  <si>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</si>
  <si>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</si>
  <si>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</si>
  <si>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</si>
  <si>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</si>
  <si>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</si>
  <si>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</si>
  <si>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</si>
  <si>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</si>
  <si>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</si>
  <si>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</si>
  <si>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</si>
  <si>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</si>
  <si>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</si>
  <si>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</si>
  <si>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</si>
  <si>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</si>
  <si>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</si>
  <si>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</si>
  <si>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</si>
  <si>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</si>
  <si>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</si>
  <si>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</si>
  <si>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</si>
  <si>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</si>
  <si>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</si>
  <si>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</si>
  <si>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</si>
  <si>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</si>
  <si>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</si>
  <si>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</si>
  <si>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</si>
  <si>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</si>
  <si>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</si>
  <si>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</si>
  <si>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</si>
  <si>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</si>
  <si>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</si>
  <si>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</si>
  <si>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</si>
  <si>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</si>
  <si>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</si>
  <si>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</si>
  <si>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</si>
  <si>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</si>
  <si>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</si>
  <si>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</si>
  <si>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</si>
  <si>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</si>
  <si>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</si>
  <si>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</si>
  <si>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</si>
  <si>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</si>
  <si>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</si>
  <si>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</si>
  <si>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</si>
  <si>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</si>
  <si>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</si>
  <si>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</si>
  <si>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</si>
  <si>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</si>
  <si>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</si>
  <si>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</si>
  <si>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</si>
  <si>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</si>
  <si>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</si>
  <si>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</si>
  <si>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</si>
  <si>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</si>
  <si>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</si>
  <si>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</si>
  <si>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</si>
  <si>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</si>
  <si>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</si>
  <si>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</si>
  <si>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</si>
  <si>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</si>
  <si>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</si>
  <si>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</si>
  <si>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</si>
  <si>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</si>
  <si>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</si>
  <si>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</si>
  <si>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</si>
  <si>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</si>
  <si>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</si>
  <si>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</si>
  <si>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</si>
  <si>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</si>
  <si>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</si>
  <si>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</si>
  <si>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</si>
  <si>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</si>
  <si>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</si>
  <si>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</si>
  <si>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</si>
  <si>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</si>
  <si>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</si>
  <si>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</si>
  <si>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</si>
  <si>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</si>
  <si>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</si>
  <si>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</si>
  <si>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</si>
  <si>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</si>
  <si>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</si>
  <si>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</si>
  <si>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</si>
  <si>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</si>
  <si>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</si>
  <si>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</si>
  <si>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</si>
  <si>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</si>
  <si>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</si>
  <si>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</si>
  <si>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</si>
  <si>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</si>
  <si>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</si>
  <si>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</si>
  <si>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</si>
  <si>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</si>
  <si>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</si>
  <si>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</si>
  <si>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</si>
  <si>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</si>
  <si>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</si>
  <si>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</si>
  <si>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</si>
  <si>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</si>
  <si>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</si>
  <si>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</si>
  <si>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</si>
  <si>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</si>
  <si>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</si>
  <si>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</si>
  <si>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</si>
  <si>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</si>
  <si>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</si>
  <si>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</si>
  <si>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</si>
  <si>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</si>
  <si>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</si>
  <si>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</si>
  <si>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</si>
  <si>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</si>
  <si>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</si>
  <si>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</si>
  <si>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</si>
  <si>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</si>
  <si>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</si>
  <si>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</si>
  <si>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</si>
  <si>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</si>
  <si>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</si>
  <si>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</si>
  <si>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</si>
  <si>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</si>
  <si>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</si>
  <si>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</si>
  <si>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</si>
  <si>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</si>
  <si>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</si>
  <si>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</si>
  <si>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</si>
  <si>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</si>
  <si>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</si>
  <si>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</si>
  <si>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</si>
  <si>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</si>
  <si>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</si>
  <si>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</si>
  <si>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</si>
  <si>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</si>
  <si>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</si>
  <si>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</si>
  <si>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</si>
  <si>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</si>
  <si>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</si>
  <si>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</si>
  <si>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</si>
  <si>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</si>
  <si>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</si>
  <si>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</si>
  <si>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</si>
  <si>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</si>
  <si>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</si>
  <si>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</si>
  <si>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</si>
  <si>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</si>
  <si>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</si>
  <si>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</si>
  <si>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</si>
  <si>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</si>
  <si>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</si>
  <si>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</si>
  <si>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</si>
  <si>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</si>
  <si>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</si>
  <si>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</si>
  <si>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</si>
  <si>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</si>
  <si>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</si>
  <si>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</si>
  <si>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</si>
  <si>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</si>
  <si>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</si>
  <si>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</si>
  <si>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</si>
  <si>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</si>
  <si>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</si>
  <si>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</si>
  <si>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</si>
  <si>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</si>
  <si>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</si>
  <si>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</si>
  <si>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</si>
  <si>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</si>
  <si>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</si>
  <si>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</si>
  <si>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</si>
  <si>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</si>
  <si>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</si>
  <si>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</si>
  <si>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</si>
  <si>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</si>
  <si>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</si>
  <si>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</si>
  <si>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</si>
  <si>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</si>
  <si>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</si>
  <si>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</si>
  <si>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</si>
  <si>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</si>
  <si>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</si>
  <si>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</si>
  <si>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</si>
  <si>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</si>
  <si>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</si>
  <si>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</si>
  <si>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</si>
  <si>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</si>
  <si>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</si>
  <si>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</si>
  <si>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</si>
  <si>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</si>
  <si>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</si>
  <si>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</si>
  <si>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</si>
  <si>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</si>
  <si>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</si>
  <si>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</si>
  <si>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</si>
  <si>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</si>
  <si>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</si>
  <si>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</si>
  <si>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</si>
  <si>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</si>
  <si>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</si>
  <si>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</si>
  <si>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</si>
  <si>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</si>
  <si>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</si>
  <si>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</si>
  <si>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</si>
  <si>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</si>
  <si>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</si>
  <si>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</si>
  <si>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</si>
  <si>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</si>
  <si>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</si>
  <si>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</si>
  <si>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</si>
  <si>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</si>
  <si>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</si>
  <si>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</si>
  <si>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</si>
  <si>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</si>
  <si>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</si>
  <si>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</si>
  <si>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</si>
  <si>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</si>
  <si>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</si>
  <si>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</si>
  <si>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</si>
  <si>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</si>
  <si>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</si>
  <si>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</si>
  <si>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</si>
  <si>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</si>
  <si>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</si>
  <si>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</si>
  <si>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</si>
  <si>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</si>
  <si>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</si>
  <si>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</si>
  <si>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</si>
  <si>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</si>
  <si>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</si>
  <si>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</si>
  <si>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</si>
  <si>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</si>
  <si>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</si>
  <si>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</si>
  <si>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</si>
  <si>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</si>
  <si>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</si>
  <si>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</si>
  <si>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</si>
  <si>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</si>
  <si>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</si>
  <si>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</si>
  <si>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</si>
  <si>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</si>
  <si>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</si>
  <si>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</si>
  <si>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</si>
  <si>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</si>
  <si>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</si>
  <si>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</si>
  <si>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</si>
  <si>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</si>
  <si>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</si>
  <si>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</si>
  <si>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</si>
  <si>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</si>
  <si>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</si>
  <si>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</si>
  <si>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</si>
  <si>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</si>
  <si>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</si>
  <si>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</si>
  <si>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</si>
  <si>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</si>
  <si>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</si>
  <si>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</si>
  <si>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</si>
  <si>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</si>
  <si>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</si>
  <si>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</si>
  <si>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</si>
  <si>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</si>
  <si>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</si>
  <si>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</si>
  <si>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</si>
  <si>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</si>
  <si>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</si>
  <si>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</si>
  <si>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</si>
  <si>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</si>
  <si>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</si>
  <si>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</si>
  <si>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</si>
  <si>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</si>
  <si>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</si>
  <si>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</si>
  <si>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</si>
  <si>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</si>
  <si>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</si>
  <si>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</si>
  <si>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</si>
  <si>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</si>
  <si>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</si>
  <si>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</si>
  <si>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</si>
  <si>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</si>
  <si>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</si>
  <si>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</si>
  <si>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</si>
  <si>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</si>
  <si>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</si>
  <si>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</si>
  <si>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</si>
  <si>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</si>
  <si>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</si>
  <si>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</si>
  <si>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</si>
  <si>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</si>
  <si>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</si>
  <si>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</si>
  <si>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</si>
  <si>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</si>
  <si>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</si>
  <si>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</si>
  <si>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</si>
  <si>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</si>
  <si>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</si>
  <si>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</si>
  <si>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</si>
  <si>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</si>
  <si>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</si>
  <si>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</si>
  <si>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</si>
  <si>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</si>
  <si>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</si>
  <si>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</si>
  <si>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</si>
  <si>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</si>
  <si>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</si>
  <si>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</si>
  <si>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</si>
  <si>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</si>
  <si>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</si>
  <si>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</si>
  <si>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</si>
  <si>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</si>
  <si>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</si>
  <si>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</si>
  <si>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</si>
  <si>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</si>
  <si>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</si>
  <si>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</si>
  <si>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</si>
  <si>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</si>
  <si>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</si>
  <si>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</si>
  <si>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</si>
  <si>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</si>
  <si>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</si>
  <si>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</si>
  <si>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</si>
  <si>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</si>
  <si>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</si>
  <si>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</si>
  <si>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</si>
  <si>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</si>
  <si>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</si>
  <si>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</si>
  <si>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</si>
  <si>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</si>
  <si>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</si>
  <si>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</si>
  <si>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</si>
  <si>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</si>
  <si>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</si>
  <si>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</si>
  <si>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</si>
  <si>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</si>
  <si>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</si>
  <si>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</si>
  <si>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</si>
  <si>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</si>
  <si>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</si>
  <si>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</si>
  <si>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</si>
  <si>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</si>
  <si>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</si>
  <si>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</si>
  <si>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</si>
  <si>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</si>
  <si>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</si>
  <si>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</si>
  <si>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</si>
  <si>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</si>
  <si>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</si>
  <si>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</si>
  <si>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</si>
  <si>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</si>
  <si>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</si>
  <si>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</si>
  <si>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</si>
  <si>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</si>
  <si>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</si>
  <si>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</si>
  <si>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</si>
  <si>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</si>
  <si>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</si>
  <si>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</si>
  <si>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</si>
  <si>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</si>
  <si>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</si>
  <si>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</si>
  <si>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</si>
  <si>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</si>
  <si>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</si>
  <si>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</si>
  <si>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</si>
  <si>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</si>
  <si>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</si>
  <si>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</si>
  <si>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</si>
  <si>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</si>
  <si>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</si>
  <si>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</si>
  <si>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</si>
  <si>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</si>
  <si>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</si>
  <si>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</si>
  <si>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</si>
  <si>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</si>
  <si>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</si>
  <si>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</si>
  <si>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</si>
  <si>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</si>
  <si>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</si>
  <si>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</si>
  <si>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</si>
  <si>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</si>
  <si>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</si>
  <si>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</si>
  <si>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</si>
  <si>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</si>
  <si>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</si>
  <si>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</si>
  <si>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</si>
  <si>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</si>
  <si>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</si>
  <si>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</si>
  <si>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</si>
  <si>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</si>
  <si>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</si>
  <si>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</si>
  <si>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</si>
  <si>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</si>
  <si>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</si>
  <si>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</si>
  <si>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</si>
  <si>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</si>
  <si>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</si>
  <si>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</si>
  <si>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</si>
  <si>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</si>
  <si>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</si>
  <si>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</si>
  <si>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</si>
  <si>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</si>
  <si>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</si>
  <si>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</si>
  <si>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</si>
  <si>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</si>
  <si>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</si>
  <si>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</si>
  <si>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</si>
  <si>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</si>
  <si>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</si>
  <si>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</si>
  <si>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</si>
  <si>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</si>
  <si>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</si>
  <si>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</si>
  <si>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</si>
  <si>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</si>
  <si>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</si>
  <si>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</si>
  <si>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</si>
  <si>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</si>
  <si>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</si>
  <si>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</si>
  <si>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</si>
  <si>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</si>
  <si>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</si>
  <si>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</si>
  <si>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</si>
  <si>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</si>
  <si>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</si>
  <si>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</si>
  <si>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</si>
  <si>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</si>
  <si>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</si>
  <si>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</si>
  <si>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</si>
  <si>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</si>
  <si>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</si>
  <si>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</si>
  <si>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</si>
  <si>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</si>
  <si>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</si>
  <si>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</si>
  <si>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</si>
  <si>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</si>
  <si>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</si>
  <si>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</si>
  <si>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</si>
  <si>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</si>
  <si>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</si>
  <si>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</si>
  <si>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</si>
  <si>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</si>
  <si>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</si>
  <si>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</si>
  <si>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</si>
  <si>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</si>
  <si>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</si>
  <si>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</si>
  <si>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</si>
  <si>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</si>
  <si>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</si>
  <si>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</si>
  <si>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</si>
  <si>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</si>
  <si>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</si>
  <si>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</si>
  <si>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</si>
  <si>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</si>
  <si>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</si>
  <si>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</si>
  <si>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</si>
  <si>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</si>
  <si>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</si>
  <si>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</si>
  <si>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</si>
  <si>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</si>
  <si>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</si>
  <si>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</si>
  <si>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</si>
  <si>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</si>
  <si>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</si>
  <si>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</si>
  <si>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</si>
  <si>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</si>
  <si>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</si>
  <si>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</si>
  <si>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</si>
  <si>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</si>
  <si>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</si>
  <si>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</si>
  <si>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</si>
  <si>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</si>
  <si>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</si>
  <si>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</si>
  <si>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</si>
  <si>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</si>
  <si>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</si>
  <si>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</si>
  <si>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</si>
  <si>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</si>
  <si>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</si>
  <si>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</si>
  <si>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</si>
  <si>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</si>
  <si>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</si>
  <si>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</si>
  <si>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</si>
  <si>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</si>
  <si>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</si>
  <si>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</si>
  <si>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</si>
  <si>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</si>
  <si>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</si>
  <si>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</si>
  <si>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</si>
  <si>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</si>
  <si>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</si>
  <si>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</si>
  <si>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</si>
  <si>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</si>
  <si>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</si>
  <si>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</si>
  <si>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</si>
  <si>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</si>
  <si>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</si>
  <si>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</si>
  <si>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</si>
  <si>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</si>
  <si>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</si>
  <si>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</si>
  <si>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</si>
  <si>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</si>
  <si>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</si>
  <si>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</si>
  <si>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</si>
  <si>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</si>
  <si>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</si>
  <si>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</si>
  <si>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</si>
  <si>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</si>
  <si>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</si>
  <si>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</si>
  <si>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</si>
  <si>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</si>
  <si>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</si>
  <si>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</si>
  <si>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</si>
  <si>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</si>
  <si>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</si>
  <si>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</si>
  <si>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</si>
  <si>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</si>
  <si>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</si>
  <si>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</si>
  <si>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</si>
  <si>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</si>
  <si>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</si>
  <si>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</si>
  <si>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</si>
  <si>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</si>
  <si>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</si>
  <si>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</si>
  <si>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</si>
  <si>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</si>
  <si>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</si>
  <si>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</si>
  <si>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</si>
  <si>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</si>
  <si>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</si>
  <si>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</si>
  <si>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</si>
  <si>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</si>
  <si>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</si>
  <si>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</si>
  <si>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</si>
  <si>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</si>
  <si>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</si>
  <si>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</si>
  <si>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</si>
  <si>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</si>
  <si>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</si>
  <si>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</si>
  <si>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</si>
  <si>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</si>
  <si>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</si>
  <si>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</si>
  <si>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</si>
  <si>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</si>
  <si>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</si>
  <si>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</si>
  <si>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</si>
  <si>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</si>
  <si>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</si>
  <si>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</si>
  <si>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</si>
  <si>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</si>
  <si>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</si>
  <si>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</si>
  <si>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</si>
  <si>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</si>
  <si>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</si>
  <si>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</si>
  <si>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</si>
  <si>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</si>
  <si>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</si>
  <si>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</si>
  <si>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</si>
  <si>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</si>
  <si>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</si>
  <si>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</si>
  <si>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</si>
  <si>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</si>
  <si>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</si>
  <si>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</si>
  <si>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</si>
  <si>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</si>
  <si>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</si>
  <si>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</si>
  <si>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</si>
  <si>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</si>
  <si>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</si>
  <si>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</si>
  <si>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</si>
  <si>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</si>
  <si>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</si>
  <si>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</si>
  <si>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</si>
  <si>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</si>
  <si>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</si>
  <si>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</si>
  <si>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</si>
  <si>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</si>
  <si>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</si>
  <si>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</si>
  <si>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</si>
  <si>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</si>
  <si>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</si>
  <si>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</si>
  <si>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</si>
  <si>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</si>
  <si>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</si>
  <si>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</si>
  <si>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</si>
  <si>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</si>
  <si>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</si>
  <si>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</si>
  <si>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</si>
  <si>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</si>
  <si>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</si>
  <si>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</si>
  <si>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</si>
  <si>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</si>
  <si>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</si>
  <si>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</si>
  <si>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</si>
  <si>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</si>
  <si>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</si>
  <si>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</si>
  <si>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</si>
  <si>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</si>
  <si>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</si>
  <si>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</si>
  <si>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</si>
  <si>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</si>
  <si>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</si>
  <si>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</si>
  <si>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</si>
  <si>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</si>
  <si>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</si>
  <si>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</si>
  <si>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</si>
  <si>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</si>
  <si>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</si>
  <si>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</si>
  <si>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</si>
  <si>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</si>
  <si>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</si>
  <si>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</si>
  <si>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</si>
  <si>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</si>
  <si>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</si>
  <si>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</si>
  <si>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</si>
  <si>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</si>
  <si>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</si>
  <si>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</si>
  <si>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</si>
  <si>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</si>
  <si>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</si>
  <si>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</si>
  <si>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</si>
  <si>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</si>
  <si>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</si>
  <si>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</si>
  <si>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</si>
  <si>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</si>
  <si>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</si>
  <si>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</si>
  <si>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</si>
  <si>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</si>
  <si>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</si>
  <si>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</si>
  <si>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</si>
  <si>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</si>
  <si>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</si>
  <si>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</si>
  <si>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</si>
  <si>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</si>
  <si>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</si>
  <si>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</si>
  <si>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</si>
  <si>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</si>
  <si>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</si>
  <si>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</si>
  <si>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</si>
  <si>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</si>
  <si>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</si>
  <si>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</si>
  <si>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</si>
  <si>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</si>
  <si>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</si>
  <si>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</si>
  <si>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</si>
  <si>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</si>
  <si>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</si>
  <si>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</si>
  <si>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</si>
  <si>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</si>
  <si>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</si>
  <si>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</si>
  <si>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</si>
  <si>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</si>
  <si>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</si>
  <si>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</si>
  <si>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</si>
  <si>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</si>
  <si>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</si>
  <si>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</si>
  <si>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</si>
  <si>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</si>
  <si>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</si>
  <si>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</si>
  <si>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</si>
  <si>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</si>
  <si>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</si>
  <si>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</si>
  <si>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</si>
  <si>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</si>
  <si>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</si>
  <si>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</si>
  <si>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</si>
  <si>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</si>
  <si>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</si>
  <si>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</si>
  <si>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</si>
  <si>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</si>
  <si>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</si>
  <si>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</si>
  <si>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</si>
  <si>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</si>
  <si>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</si>
  <si>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</si>
  <si>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</si>
  <si>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</si>
  <si>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</si>
  <si>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</si>
  <si>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</si>
  <si>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</si>
  <si>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</si>
  <si>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</si>
  <si>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</si>
  <si>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</si>
  <si>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</si>
  <si>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</si>
  <si>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</si>
  <si>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</si>
  <si>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</si>
  <si>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</si>
  <si>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</si>
  <si>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</si>
  <si>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</si>
  <si>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</si>
  <si>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</si>
  <si>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</si>
  <si>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</si>
  <si>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</si>
  <si>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</si>
  <si>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</si>
  <si>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</si>
  <si>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</si>
  <si>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</si>
  <si>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</si>
  <si>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</si>
  <si>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</si>
  <si>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</si>
  <si>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</si>
  <si>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</si>
  <si>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</si>
  <si>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</si>
  <si>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</si>
  <si>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</si>
  <si>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</si>
  <si>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</si>
  <si>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</si>
  <si>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</si>
  <si>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</si>
  <si>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</si>
  <si>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</si>
  <si>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</si>
  <si>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</si>
  <si>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</si>
  <si>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</si>
  <si>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</si>
  <si>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</si>
  <si>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</si>
  <si>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</si>
  <si>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</si>
  <si>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</si>
  <si>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</si>
  <si>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</si>
  <si>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</si>
  <si>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</si>
  <si>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</si>
  <si>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</si>
  <si>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</si>
  <si>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</si>
  <si>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</si>
  <si>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</si>
  <si>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</si>
  <si>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</si>
  <si>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</si>
  <si>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</si>
  <si>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</si>
  <si>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</si>
  <si>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</si>
  <si>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</si>
  <si>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</si>
  <si>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</si>
  <si>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</si>
  <si>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</si>
  <si>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</si>
  <si>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</si>
  <si>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</si>
  <si>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</si>
  <si>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</si>
  <si>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</si>
  <si>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</si>
  <si>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</si>
  <si>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</si>
  <si>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</si>
  <si>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</si>
  <si>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</si>
  <si>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</si>
  <si>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</si>
  <si>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</si>
  <si>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</si>
  <si>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</si>
  <si>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</si>
  <si>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</si>
  <si>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</si>
  <si>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</si>
  <si>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</si>
  <si>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</si>
  <si>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</si>
  <si>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</si>
  <si>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</si>
  <si>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</si>
  <si>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</si>
  <si>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</si>
  <si>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</si>
  <si>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</si>
  <si>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</si>
  <si>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</si>
  <si>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</si>
  <si>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</si>
  <si>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</si>
  <si>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</si>
  <si>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</si>
  <si>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</si>
  <si>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</si>
  <si>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</si>
  <si>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</si>
  <si>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</si>
  <si>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</si>
  <si>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</si>
  <si>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</si>
  <si>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</si>
  <si>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</si>
  <si>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</si>
  <si>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</si>
  <si>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</si>
  <si>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</si>
  <si>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</si>
  <si>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</si>
  <si>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</si>
  <si>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</si>
  <si>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</si>
  <si>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</si>
  <si>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</si>
  <si>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</si>
  <si>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</si>
  <si>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</si>
  <si>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</si>
  <si>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</si>
  <si>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</si>
  <si>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</si>
  <si>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</si>
  <si>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</si>
  <si>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</si>
  <si>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</si>
  <si>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</si>
  <si>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</si>
  <si>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</si>
  <si>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</si>
  <si>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</si>
  <si>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</si>
  <si>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</si>
  <si>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</si>
  <si>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</si>
  <si>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</si>
  <si>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</si>
  <si>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</si>
  <si>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</si>
  <si>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</si>
  <si>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</si>
  <si>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</si>
  <si>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</si>
  <si>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</si>
  <si>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</si>
  <si>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</si>
  <si>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</si>
  <si>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</si>
  <si>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</si>
  <si>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</si>
  <si>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</si>
  <si>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</si>
  <si>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</si>
  <si>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</si>
  <si>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</si>
  <si>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</si>
  <si>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</si>
  <si>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</si>
  <si>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</si>
  <si>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</si>
  <si>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</si>
  <si>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</si>
  <si>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</si>
  <si>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</si>
  <si>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</si>
  <si>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</si>
  <si>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</si>
  <si>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</si>
  <si>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</si>
  <si>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</si>
  <si>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</si>
  <si>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</si>
  <si>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</si>
  <si>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</si>
  <si>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</si>
  <si>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</si>
  <si>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</si>
  <si>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</si>
  <si>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</si>
  <si>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</si>
  <si>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</si>
  <si>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</si>
  <si>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</si>
  <si>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</si>
  <si>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</si>
  <si>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</si>
  <si>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</si>
  <si>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</si>
  <si>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</si>
  <si>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</si>
  <si>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</si>
  <si>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</si>
  <si>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</si>
  <si>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</si>
  <si>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</si>
  <si>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</si>
  <si>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</si>
  <si>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</si>
  <si>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</si>
  <si>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</si>
  <si>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</si>
  <si>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</si>
  <si>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</si>
  <si>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</si>
  <si>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</si>
  <si>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</si>
  <si>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</si>
  <si>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</si>
  <si>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</si>
  <si>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</si>
  <si>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</si>
  <si>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</si>
  <si>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</si>
  <si>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</si>
  <si>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</si>
  <si>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</si>
  <si>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</si>
  <si>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</si>
  <si>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</si>
  <si>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</si>
  <si>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</si>
  <si>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</si>
  <si>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</si>
  <si>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</si>
  <si>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</si>
  <si>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</si>
  <si>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</si>
  <si>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</si>
  <si>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</si>
  <si>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</si>
  <si>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</si>
  <si>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</si>
  <si>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</si>
  <si>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</si>
  <si>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</si>
  <si>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</si>
  <si>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</si>
  <si>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</si>
  <si>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</si>
  <si>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</si>
  <si>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</si>
  <si>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</si>
  <si>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</si>
  <si>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</si>
  <si>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</si>
  <si>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</si>
  <si>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</si>
  <si>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</si>
  <si>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</si>
  <si>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</si>
  <si>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</si>
  <si>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</si>
  <si>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</si>
  <si>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</si>
  <si>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</si>
  <si>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</si>
  <si>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</si>
  <si>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</si>
  <si>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</si>
  <si>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</si>
  <si>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</si>
  <si>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</si>
  <si>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</si>
  <si>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</si>
  <si>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</si>
  <si>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</si>
  <si>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</si>
  <si>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</si>
  <si>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</si>
  <si>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</si>
  <si>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</si>
  <si>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</si>
  <si>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</si>
  <si>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</si>
  <si>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</si>
  <si>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</si>
  <si>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</si>
  <si>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</si>
  <si>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</si>
  <si>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</si>
  <si>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</si>
  <si>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</si>
  <si>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</si>
  <si>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</si>
  <si>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</si>
  <si>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</si>
  <si>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</si>
  <si>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</si>
  <si>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</si>
  <si>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</si>
  <si>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</si>
  <si>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</si>
  <si>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</si>
  <si>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</si>
  <si>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</si>
  <si>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</si>
  <si>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</si>
  <si>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</si>
  <si>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</si>
  <si>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</si>
  <si>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</si>
  <si>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</si>
  <si>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</si>
  <si>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</si>
  <si>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</si>
  <si>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</si>
  <si>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</si>
  <si>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</si>
  <si>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</si>
  <si>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</si>
  <si>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</si>
  <si>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</si>
  <si>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</si>
  <si>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</si>
  <si>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</si>
  <si>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</si>
  <si>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</si>
  <si>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</si>
  <si>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</si>
  <si>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</si>
  <si>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</si>
  <si>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</si>
  <si>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</si>
  <si>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</si>
  <si>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</si>
  <si>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</si>
  <si>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</si>
  <si>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</si>
  <si>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</si>
  <si>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</si>
  <si>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</si>
  <si>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</si>
  <si>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</si>
  <si>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</si>
  <si>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</si>
  <si>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</si>
  <si>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</si>
  <si>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</si>
  <si>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</si>
  <si>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</si>
  <si>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</si>
  <si>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</si>
  <si>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</si>
  <si>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</si>
  <si>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</si>
  <si>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</si>
  <si>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</si>
  <si>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</si>
  <si>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</si>
  <si>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</si>
  <si>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</si>
  <si>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</si>
  <si>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</si>
  <si>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</si>
  <si>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</si>
  <si>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</si>
  <si>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</si>
  <si>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</si>
  <si>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</si>
  <si>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</si>
  <si>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</si>
  <si>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</si>
  <si>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</si>
  <si>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</si>
  <si>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</si>
  <si>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</si>
  <si>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</si>
  <si>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</si>
  <si>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</si>
  <si>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</si>
  <si>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</si>
  <si>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</si>
  <si>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</si>
  <si>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</si>
  <si>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</si>
  <si>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</si>
  <si>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</si>
  <si>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</si>
  <si>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</si>
  <si>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</si>
  <si>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</si>
  <si>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</si>
  <si>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</si>
  <si>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</si>
  <si>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</si>
  <si>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</si>
  <si>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</si>
  <si>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</si>
  <si>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</si>
  <si>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</si>
  <si>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</si>
  <si>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</si>
  <si>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</si>
  <si>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</si>
  <si>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</si>
  <si>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</si>
  <si>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</si>
  <si>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</si>
  <si>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</si>
  <si>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</si>
  <si>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</si>
  <si>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</si>
  <si>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</si>
  <si>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</si>
  <si>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</si>
  <si>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</si>
  <si>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</si>
  <si>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</si>
  <si>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</si>
  <si>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</si>
  <si>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</si>
  <si>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</si>
  <si>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</si>
  <si>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</si>
  <si>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</si>
  <si>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</si>
  <si>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</si>
  <si>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</si>
  <si>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</si>
  <si>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</si>
  <si>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</si>
  <si>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</si>
  <si>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</si>
  <si>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</si>
  <si>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</si>
  <si>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</si>
  <si>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</si>
  <si>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</si>
  <si>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</si>
  <si>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</si>
  <si>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</si>
  <si>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</si>
  <si>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</si>
  <si>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</si>
  <si>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</si>
  <si>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</si>
  <si>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</si>
  <si>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</si>
  <si>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</si>
  <si>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</si>
  <si>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</si>
  <si>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</si>
  <si>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</si>
  <si>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</si>
  <si>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</si>
  <si>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</si>
  <si>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</si>
  <si>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</si>
  <si>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</si>
  <si>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</si>
  <si>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</si>
  <si>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</si>
  <si>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</si>
  <si>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</si>
  <si>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</si>
  <si>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</si>
  <si>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</si>
  <si>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</si>
  <si>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</si>
  <si>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</si>
  <si>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</si>
  <si>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</si>
  <si>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</si>
  <si>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</si>
  <si>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</si>
  <si>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</si>
  <si>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</si>
  <si>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</si>
  <si>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</si>
  <si>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</si>
  <si>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</si>
  <si>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</si>
  <si>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</si>
  <si>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</si>
  <si>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</si>
  <si>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</si>
  <si>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</si>
  <si>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</si>
  <si>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</si>
  <si>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</si>
  <si>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</si>
  <si>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</si>
  <si>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</si>
  <si>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</si>
  <si>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</si>
  <si>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</si>
  <si>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</si>
  <si>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</si>
  <si>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</si>
  <si>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</si>
  <si>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</si>
  <si>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</si>
  <si>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</si>
  <si>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</si>
  <si>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</si>
  <si>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</si>
  <si>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</si>
  <si>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</si>
  <si>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</si>
  <si>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</si>
  <si>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</si>
  <si>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</si>
  <si>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</si>
  <si>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</si>
  <si>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</si>
  <si>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</si>
  <si>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</si>
  <si>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</si>
  <si>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</si>
  <si>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</si>
  <si>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</si>
  <si>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</si>
  <si>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</si>
  <si>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</si>
  <si>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</si>
  <si>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</si>
  <si>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</si>
  <si>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</si>
  <si>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</si>
  <si>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</si>
  <si>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</si>
  <si>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</si>
  <si>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</si>
  <si>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</si>
  <si>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</si>
  <si>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</si>
  <si>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</si>
  <si>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</si>
  <si>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</si>
  <si>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</si>
  <si>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</si>
  <si>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</si>
  <si>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</si>
  <si>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</si>
  <si>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</si>
  <si>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</si>
  <si>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</si>
  <si>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</si>
  <si>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</si>
  <si>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</si>
  <si>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</si>
  <si>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</si>
  <si>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</si>
  <si>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</si>
  <si>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</si>
  <si>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</si>
  <si>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</si>
  <si>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</si>
  <si>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</si>
  <si>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</si>
  <si>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</si>
  <si>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</si>
  <si>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</si>
  <si>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</si>
  <si>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</si>
  <si>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</si>
  <si>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</si>
  <si>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</si>
  <si>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</si>
  <si>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</si>
  <si>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</si>
  <si>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</si>
  <si>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</si>
  <si>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</si>
  <si>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</si>
  <si>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</si>
  <si>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</si>
  <si>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</si>
  <si>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</si>
  <si>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</si>
  <si>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</si>
  <si>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</si>
  <si>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</si>
  <si>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</si>
  <si>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</si>
  <si>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</si>
  <si>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</si>
  <si>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</si>
  <si>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</si>
  <si>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</si>
  <si>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</si>
  <si>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</si>
  <si>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</si>
  <si>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</si>
  <si>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</si>
  <si>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</si>
  <si>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</si>
  <si>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</si>
  <si>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</si>
  <si>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</si>
  <si>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</si>
  <si>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</si>
  <si>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</si>
  <si>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</si>
  <si>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</si>
  <si>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</si>
  <si>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</si>
  <si>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</si>
  <si>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</si>
  <si>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</si>
  <si>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</si>
  <si>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</si>
  <si>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</si>
  <si>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</si>
  <si>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</si>
  <si>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</si>
  <si>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</si>
  <si>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</si>
  <si>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</si>
  <si>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</si>
  <si>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</si>
  <si>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</si>
  <si>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</si>
  <si>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</si>
  <si>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</si>
  <si>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</si>
  <si>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</si>
  <si>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</si>
  <si>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</si>
  <si>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</si>
  <si>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</si>
  <si>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</si>
  <si>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</si>
  <si>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</si>
  <si>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</si>
  <si>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</si>
  <si>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</si>
  <si>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</si>
  <si>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</si>
  <si>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</si>
  <si>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</si>
  <si>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</si>
  <si>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</si>
  <si>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</si>
  <si>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</si>
  <si>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</si>
  <si>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</si>
  <si>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</si>
  <si>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</si>
  <si>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</si>
  <si>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</si>
  <si>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</si>
  <si>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</si>
  <si>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</si>
  <si>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</si>
  <si>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</si>
  <si>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</si>
  <si>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</si>
  <si>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</si>
  <si>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</si>
  <si>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</si>
  <si>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</si>
  <si>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</si>
  <si>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</si>
  <si>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</si>
  <si>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</si>
  <si>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</si>
  <si>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</si>
  <si>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</si>
  <si>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</si>
  <si>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</si>
  <si>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</si>
  <si>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</si>
  <si>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</si>
  <si>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</si>
  <si>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</si>
  <si>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</si>
  <si>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</si>
  <si>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</si>
  <si>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</si>
  <si>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</si>
  <si>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</si>
  <si>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</si>
  <si>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</si>
  <si>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</si>
  <si>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</si>
  <si>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</si>
  <si>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</si>
  <si>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</si>
  <si>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</si>
  <si>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</si>
  <si>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</si>
  <si>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</si>
  <si>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</si>
  <si>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</si>
  <si>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</si>
  <si>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</si>
  <si>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</si>
  <si>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</si>
  <si>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</si>
  <si>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</si>
  <si>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</si>
  <si>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</si>
  <si>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</si>
  <si>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</si>
  <si>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</si>
  <si>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</si>
  <si>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</si>
  <si>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</si>
  <si>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</si>
  <si>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</si>
  <si>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</si>
  <si>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</si>
  <si>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</si>
  <si>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</si>
  <si>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</si>
  <si>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</si>
  <si>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</si>
  <si>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</si>
  <si>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</si>
  <si>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</si>
  <si>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</si>
  <si>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</si>
  <si>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</si>
  <si>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</si>
  <si>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</si>
  <si>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</si>
  <si>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</si>
  <si>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</si>
  <si>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</si>
  <si>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</si>
  <si>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</si>
  <si>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</si>
  <si>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</si>
  <si>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</si>
  <si>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</si>
  <si>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</si>
  <si>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</si>
  <si>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</si>
  <si>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</si>
  <si>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</si>
  <si>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</si>
  <si>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</si>
  <si>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</si>
  <si>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</si>
  <si>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</si>
  <si>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</si>
  <si>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</si>
  <si>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</si>
  <si>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</si>
  <si>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</si>
  <si>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</si>
  <si>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</si>
  <si>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</si>
  <si>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</si>
  <si>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</si>
  <si>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</si>
  <si>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</si>
  <si>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</si>
  <si>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</si>
  <si>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</si>
  <si>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</si>
  <si>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</si>
  <si>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</si>
  <si>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</si>
  <si>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</si>
  <si>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</si>
  <si>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</si>
  <si>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</si>
  <si>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</si>
  <si>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</si>
  <si>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</si>
  <si>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</si>
  <si>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</si>
  <si>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</si>
  <si>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</si>
  <si>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</si>
  <si>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</si>
  <si>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</si>
  <si>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</si>
  <si>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</si>
  <si>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</si>
  <si>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</si>
  <si>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</si>
  <si>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</si>
  <si>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</si>
  <si>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</si>
  <si>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</si>
  <si>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</si>
  <si>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</si>
  <si>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</si>
  <si>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</si>
  <si>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</si>
  <si>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</si>
  <si>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</si>
  <si>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</si>
  <si>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</si>
  <si>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</si>
  <si>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</si>
  <si>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</si>
  <si>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</si>
  <si>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</si>
  <si>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</si>
  <si>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</si>
  <si>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</si>
  <si>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</si>
  <si>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</si>
  <si>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</si>
  <si>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</si>
  <si>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</si>
  <si>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</si>
  <si>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</si>
  <si>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</si>
  <si>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</si>
  <si>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</si>
  <si>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</si>
  <si>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</si>
  <si>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</si>
  <si>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</si>
  <si>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</si>
  <si>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</si>
  <si>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</si>
  <si>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</si>
  <si>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</si>
  <si>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</si>
  <si>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</si>
  <si>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</si>
  <si>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</si>
  <si>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</si>
  <si>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</si>
  <si>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</si>
  <si>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</si>
  <si>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</si>
  <si>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</si>
  <si>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</si>
  <si>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</si>
  <si>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</si>
  <si>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</si>
  <si>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</si>
  <si>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</si>
  <si>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</si>
  <si>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</si>
  <si>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</si>
  <si>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</si>
  <si>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</si>
  <si>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</si>
  <si>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</si>
  <si>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</si>
  <si>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</si>
  <si>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</si>
  <si>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</si>
  <si>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</si>
  <si>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</si>
  <si>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</si>
  <si>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</si>
  <si>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</si>
  <si>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</si>
  <si>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</si>
  <si>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</si>
  <si>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</si>
  <si>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</si>
  <si>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</si>
  <si>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</si>
  <si>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</si>
  <si>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</si>
  <si>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</si>
  <si>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</si>
  <si>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</si>
  <si>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</si>
  <si>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</si>
  <si>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</si>
  <si>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</si>
  <si>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</si>
  <si>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</si>
  <si>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</si>
  <si>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</si>
  <si>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</si>
  <si>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</si>
  <si>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</si>
  <si>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</si>
  <si>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</si>
  <si>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</si>
  <si>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</si>
  <si>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</si>
  <si>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</si>
  <si>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</si>
  <si>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</si>
  <si>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</si>
  <si>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</si>
  <si>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</si>
  <si>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</si>
  <si>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</si>
  <si>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</si>
  <si>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</si>
  <si>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</si>
  <si>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</si>
  <si>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</si>
  <si>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</si>
  <si>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</si>
  <si>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</si>
  <si>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</si>
  <si>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</si>
  <si>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</si>
  <si>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</si>
  <si>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</si>
  <si>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</si>
  <si>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</si>
  <si>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</si>
  <si>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</si>
  <si>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</si>
  <si>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</si>
  <si>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</si>
  <si>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</si>
  <si>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</si>
  <si>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</si>
  <si>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</si>
  <si>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</si>
  <si>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</si>
  <si>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</si>
  <si>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</si>
  <si>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</si>
  <si>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</si>
  <si>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</si>
  <si>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</si>
  <si>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</si>
  <si>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</si>
  <si>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</si>
  <si>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</si>
  <si>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</si>
  <si>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</si>
  <si>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</si>
  <si>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</si>
  <si>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</si>
  <si>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</si>
  <si>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</si>
  <si>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</si>
  <si>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</si>
  <si>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</si>
  <si>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</si>
  <si>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</si>
  <si>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</si>
  <si>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</si>
  <si>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</si>
  <si>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</si>
  <si>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</si>
  <si>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</si>
  <si>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</si>
  <si>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</si>
  <si>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</si>
  <si>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</si>
  <si>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</si>
  <si>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</si>
  <si>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</si>
  <si>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</si>
  <si>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</si>
  <si>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</si>
  <si>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</si>
  <si>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</si>
  <si>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</si>
  <si>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</si>
  <si>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</si>
  <si>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</si>
  <si>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</si>
  <si>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</si>
  <si>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</si>
  <si>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</si>
  <si>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</si>
  <si>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</si>
  <si>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</si>
  <si>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</si>
  <si>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</si>
  <si>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</si>
  <si>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</si>
  <si>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</si>
  <si>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</si>
  <si>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</si>
  <si>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</si>
  <si>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</si>
  <si>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</si>
  <si>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</si>
  <si>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</si>
  <si>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</si>
  <si>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</si>
  <si>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</si>
  <si>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</si>
  <si>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</si>
  <si>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</si>
  <si>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</si>
  <si>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</si>
  <si>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</si>
  <si>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</si>
  <si>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</si>
  <si>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</si>
  <si>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</si>
  <si>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</si>
  <si>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</si>
  <si>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</si>
  <si>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</si>
  <si>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</si>
  <si>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</si>
  <si>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</si>
  <si>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</si>
  <si>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</si>
  <si>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</si>
  <si>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</si>
  <si>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</si>
  <si>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</si>
  <si>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</si>
  <si>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</si>
  <si>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</si>
  <si>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</si>
  <si>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</si>
  <si>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</si>
  <si>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</si>
  <si>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</si>
  <si>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</si>
  <si>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</si>
  <si>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</si>
  <si>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</si>
  <si>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</si>
  <si>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</si>
  <si>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</si>
  <si>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</si>
  <si>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</si>
  <si>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</si>
  <si>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</si>
  <si>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</si>
  <si>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</si>
  <si>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</si>
  <si>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</si>
  <si>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</si>
  <si>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</si>
  <si>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</si>
  <si>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</si>
  <si>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</si>
  <si>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</si>
  <si>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</si>
  <si>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</si>
  <si>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</si>
  <si>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</si>
  <si>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</si>
  <si>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</si>
  <si>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</si>
  <si>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</si>
  <si>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</si>
  <si>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</si>
  <si>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</si>
  <si>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</si>
  <si>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</si>
  <si>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</si>
  <si>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</si>
  <si>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</si>
  <si>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</si>
  <si>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</si>
  <si>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</si>
  <si>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</si>
  <si>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</si>
  <si>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</si>
  <si>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</si>
  <si>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</si>
  <si>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</si>
  <si>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</si>
  <si>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</si>
  <si>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</si>
  <si>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</si>
  <si>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</si>
  <si>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</si>
  <si>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</si>
  <si>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</si>
  <si>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</si>
  <si>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</si>
  <si>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</si>
  <si>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</si>
  <si>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</si>
  <si>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</si>
  <si>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</si>
  <si>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</si>
  <si>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</si>
  <si>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</si>
  <si>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</si>
  <si>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</si>
  <si>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</si>
  <si>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</si>
  <si>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</si>
  <si>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</si>
  <si>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</si>
  <si>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</si>
  <si>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</si>
  <si>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</si>
  <si>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</si>
  <si>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</si>
  <si>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</si>
  <si>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</si>
  <si>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</si>
  <si>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</si>
  <si>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</si>
  <si>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</si>
  <si>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</si>
  <si>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</si>
  <si>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</si>
  <si>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</si>
  <si>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</si>
  <si>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</si>
  <si>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</si>
  <si>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</si>
  <si>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</si>
  <si>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</si>
  <si>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</si>
  <si>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</si>
  <si>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</si>
  <si>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</si>
  <si>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</si>
  <si>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</si>
  <si>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</si>
  <si>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</si>
  <si>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</si>
  <si>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</si>
  <si>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</si>
  <si>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</si>
  <si>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</si>
  <si>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</si>
  <si>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</si>
  <si>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</si>
  <si>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</si>
  <si>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</si>
  <si>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</si>
  <si>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</si>
  <si>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</si>
  <si>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</si>
  <si>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</si>
  <si>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</si>
  <si>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</si>
  <si>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</si>
  <si>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</si>
  <si>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</si>
  <si>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</si>
  <si>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</si>
  <si>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</si>
  <si>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</si>
  <si>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</si>
  <si>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</si>
  <si>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</si>
  <si>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</si>
  <si>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</si>
  <si>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</si>
  <si>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</si>
  <si>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</si>
  <si>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</si>
  <si>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</si>
  <si>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</si>
  <si>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</si>
  <si>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</si>
  <si>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</si>
  <si>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</si>
  <si>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</si>
  <si>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</si>
  <si>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</si>
  <si>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</si>
  <si>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</si>
  <si>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</si>
  <si>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</si>
  <si>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</si>
  <si>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</si>
  <si>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</si>
  <si>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</si>
  <si>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</si>
  <si>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</si>
  <si>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</si>
  <si>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</si>
  <si>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</si>
  <si>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</si>
  <si>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</si>
  <si>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</si>
  <si>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</si>
  <si>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</si>
  <si>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</si>
  <si>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</si>
  <si>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</si>
  <si>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</si>
  <si>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</si>
  <si>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</si>
  <si>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</si>
  <si>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</si>
  <si>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</si>
  <si>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</si>
  <si>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</si>
  <si>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</si>
  <si>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</si>
  <si>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</si>
  <si>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</si>
  <si>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</si>
  <si>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</si>
  <si>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</si>
  <si>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</si>
  <si>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</si>
  <si>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</si>
  <si>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</si>
  <si>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</si>
  <si>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</si>
  <si>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</si>
  <si>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</si>
  <si>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</si>
  <si>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</si>
  <si>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</si>
  <si>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</si>
  <si>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</si>
  <si>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</si>
  <si>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</si>
  <si>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</si>
  <si>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</si>
  <si>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</si>
  <si>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</si>
  <si>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</si>
  <si>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</si>
  <si>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</si>
  <si>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</si>
  <si>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</si>
  <si>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</si>
  <si>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</si>
  <si>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</si>
  <si>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</si>
  <si>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</si>
  <si>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</si>
  <si>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</si>
  <si>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</si>
  <si>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</si>
  <si>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</si>
  <si>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</si>
  <si>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</si>
  <si>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</si>
  <si>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</si>
  <si>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</si>
  <si>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</si>
  <si>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</si>
  <si>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</si>
  <si>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</si>
  <si>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</si>
  <si>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</si>
  <si>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</si>
  <si>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</si>
  <si>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</si>
  <si>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</si>
  <si>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</si>
  <si>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</si>
  <si>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</si>
  <si>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</si>
  <si>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</si>
  <si>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</si>
  <si>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</si>
  <si>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</si>
  <si>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</si>
  <si>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</si>
  <si>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</si>
  <si>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</si>
  <si>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</si>
  <si>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</si>
  <si>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</si>
  <si>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</si>
  <si>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</si>
  <si>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</si>
  <si>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</si>
  <si>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</si>
  <si>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</si>
  <si>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</si>
  <si>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</si>
  <si>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</si>
  <si>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</si>
  <si>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</si>
  <si>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</si>
  <si>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</si>
  <si>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</si>
  <si>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</si>
  <si>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</si>
  <si>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</si>
  <si>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</si>
  <si>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</si>
  <si>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</si>
  <si>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</si>
  <si>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</si>
  <si>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</si>
  <si>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</si>
  <si>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</si>
  <si>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</si>
  <si>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</si>
  <si>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</si>
  <si>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</si>
  <si>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</si>
  <si>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</si>
  <si>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</si>
  <si>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</si>
  <si>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</si>
  <si>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</si>
  <si>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</si>
  <si>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</si>
  <si>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</si>
  <si>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</si>
  <si>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</si>
  <si>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</si>
  <si>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</si>
  <si>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</si>
  <si>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</si>
  <si>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</si>
  <si>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</si>
  <si>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</si>
  <si>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</si>
  <si>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</si>
  <si>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</si>
  <si>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</si>
  <si>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</si>
  <si>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</si>
  <si>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</si>
  <si>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</si>
  <si>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</si>
  <si>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</si>
  <si>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</si>
  <si>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</si>
  <si>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</si>
  <si>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</si>
  <si>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</si>
  <si>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</si>
  <si>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</si>
  <si>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</si>
  <si>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</si>
  <si>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</si>
  <si>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</si>
  <si>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</si>
  <si>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</si>
  <si>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</si>
  <si>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</si>
  <si>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</si>
  <si>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</si>
  <si>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</si>
  <si>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</si>
  <si>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</si>
  <si>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</si>
  <si>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</si>
  <si>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</si>
  <si>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</si>
  <si>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</si>
  <si>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</si>
  <si>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</si>
  <si>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</si>
  <si>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</si>
  <si>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</si>
  <si>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</si>
  <si>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</si>
  <si>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</si>
  <si>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</si>
  <si>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</si>
  <si>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</si>
  <si>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</si>
  <si>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</si>
  <si>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</si>
  <si>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</si>
  <si>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</si>
  <si>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</si>
  <si>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</si>
  <si>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</si>
  <si>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</si>
  <si>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</si>
  <si>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</si>
  <si>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</si>
  <si>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</si>
  <si>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</si>
  <si>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</si>
  <si>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</si>
  <si>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</si>
  <si>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</si>
  <si>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</si>
  <si>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</si>
  <si>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</si>
  <si>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</si>
  <si>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</si>
  <si>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</si>
  <si>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</si>
  <si>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</si>
  <si>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</si>
  <si>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</si>
  <si>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</si>
  <si>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</si>
  <si>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</si>
  <si>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</si>
  <si>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</si>
  <si>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</si>
  <si>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</si>
  <si>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</si>
  <si>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</si>
  <si>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</si>
  <si>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</si>
  <si>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</si>
  <si>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</si>
  <si>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</si>
  <si>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</si>
  <si>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</si>
  <si>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</si>
  <si>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</si>
  <si>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</si>
  <si>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</si>
  <si>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</si>
  <si>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</si>
  <si>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</si>
  <si>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</si>
  <si>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</si>
  <si>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</si>
  <si>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</si>
  <si>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</si>
  <si>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</si>
  <si>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</si>
  <si>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</si>
  <si>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</si>
  <si>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</si>
  <si>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</si>
  <si>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</si>
  <si>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</si>
  <si>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</si>
  <si>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</si>
  <si>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</si>
  <si>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</si>
  <si>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</si>
  <si>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</si>
  <si>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</si>
  <si>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</si>
  <si>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</si>
  <si>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</si>
  <si>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</si>
  <si>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</si>
  <si>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</si>
  <si>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</si>
  <si>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</si>
  <si>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</si>
  <si>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</si>
  <si>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</si>
  <si>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</si>
  <si>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</si>
  <si>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</si>
  <si>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</si>
  <si>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</si>
  <si>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</si>
  <si>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</si>
  <si>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</si>
  <si>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</si>
  <si>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</si>
  <si>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</si>
  <si>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</si>
  <si>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</si>
  <si>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</si>
  <si>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</si>
  <si>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</si>
  <si>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</si>
  <si>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</si>
  <si>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</si>
  <si>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</si>
  <si>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</si>
  <si>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</si>
  <si>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</si>
  <si>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</si>
  <si>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</si>
  <si>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</si>
  <si>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</si>
  <si>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</si>
  <si>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</si>
  <si>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</si>
  <si>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</si>
  <si>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</si>
  <si>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</si>
  <si>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</si>
  <si>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</si>
  <si>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</si>
  <si>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</si>
  <si>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</si>
  <si>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</si>
  <si>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</si>
  <si>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</si>
  <si>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</si>
  <si>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</si>
  <si>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</si>
  <si>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</si>
  <si>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</si>
  <si>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</si>
  <si>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</si>
  <si>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</si>
  <si>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</si>
  <si>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</si>
  <si>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</si>
  <si>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</si>
  <si>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</si>
  <si>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</si>
  <si>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</si>
  <si>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</si>
  <si>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</si>
  <si>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</si>
  <si>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</si>
  <si>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</si>
  <si>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</si>
  <si>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</si>
  <si>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</si>
  <si>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</si>
  <si>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</si>
  <si>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</si>
  <si>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</si>
  <si>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</si>
  <si>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</si>
  <si>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</si>
  <si>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</si>
  <si>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</si>
  <si>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</si>
  <si>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</si>
  <si>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</si>
  <si>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</si>
  <si>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</si>
  <si>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</si>
  <si>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</si>
  <si>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</si>
  <si>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</si>
  <si>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</si>
  <si>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</si>
  <si>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</si>
  <si>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</si>
  <si>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</si>
  <si>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</si>
  <si>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</si>
  <si>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</si>
  <si>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</si>
  <si>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</si>
  <si>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</si>
  <si>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</si>
  <si>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</si>
  <si>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</si>
  <si>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</si>
  <si>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</si>
  <si>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</si>
  <si>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</si>
  <si>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</si>
  <si>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</si>
  <si>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</si>
  <si>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</si>
  <si>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</si>
  <si>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</si>
  <si>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</si>
  <si>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</si>
  <si>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</si>
  <si>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</si>
  <si>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</si>
  <si>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</si>
  <si>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</si>
  <si>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</si>
  <si>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</si>
  <si>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</si>
  <si>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</si>
  <si>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</si>
  <si>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</si>
  <si>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</si>
  <si>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</si>
  <si>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</si>
  <si>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</si>
  <si>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</si>
  <si>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</si>
  <si>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</si>
  <si>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</si>
  <si>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</si>
  <si>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</si>
  <si>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</si>
  <si>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</si>
  <si>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</si>
  <si>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</si>
  <si>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</si>
  <si>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</si>
  <si>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</si>
  <si>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</si>
  <si>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</si>
  <si>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</si>
  <si>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</si>
  <si>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</si>
  <si>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</si>
  <si>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</si>
  <si>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</si>
  <si>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</si>
  <si>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</si>
  <si>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</si>
  <si>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</si>
  <si>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</si>
  <si>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</si>
  <si>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</si>
  <si>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</si>
  <si>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</si>
  <si>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</si>
  <si>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</si>
  <si>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</si>
  <si>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</si>
  <si>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</si>
  <si>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</si>
  <si>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</si>
  <si>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</si>
  <si>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</si>
  <si>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</si>
  <si>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</si>
  <si>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</si>
  <si>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</si>
  <si>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</si>
  <si>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</si>
  <si>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</si>
  <si>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</si>
  <si>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</si>
  <si>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</si>
  <si>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</si>
  <si>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</si>
  <si>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</si>
  <si>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</si>
  <si>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</si>
  <si>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</si>
  <si>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</si>
  <si>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</si>
  <si>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</si>
  <si>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</si>
  <si>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</si>
  <si>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</si>
  <si>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</si>
  <si>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</si>
  <si>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</si>
  <si>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</si>
  <si>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</si>
  <si>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</si>
  <si>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</si>
  <si>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</si>
  <si>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</si>
  <si>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</si>
  <si>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</si>
  <si>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</si>
  <si>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</si>
  <si>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</si>
  <si>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</si>
  <si>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</si>
  <si>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</si>
  <si>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</si>
  <si>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</si>
  <si>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</si>
  <si>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</si>
  <si>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</si>
  <si>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</si>
  <si>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</si>
  <si>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</si>
  <si>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</si>
  <si>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</si>
  <si>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</si>
  <si>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</si>
  <si>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</si>
  <si>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</si>
  <si>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</si>
  <si>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</si>
  <si>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</si>
  <si>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</si>
  <si>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</si>
  <si>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</si>
  <si>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</si>
  <si>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</si>
  <si>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</si>
  <si>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</si>
  <si>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</si>
  <si>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</si>
  <si>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</si>
  <si>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</si>
  <si>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</si>
  <si>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</si>
  <si>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</si>
  <si>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</si>
  <si>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</si>
  <si>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</si>
  <si>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</si>
  <si>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</si>
  <si>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</si>
  <si>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</si>
  <si>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</si>
  <si>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</si>
  <si>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</si>
  <si>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</si>
  <si>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</si>
  <si>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</si>
  <si>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</si>
  <si>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</si>
  <si>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</si>
  <si>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</si>
  <si>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</si>
  <si>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</si>
  <si>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</si>
  <si>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</si>
  <si>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</si>
  <si>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</si>
  <si>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</si>
  <si>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</si>
  <si>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</si>
  <si>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</si>
  <si>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</si>
  <si>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</si>
  <si>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</si>
  <si>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</si>
  <si>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</si>
  <si>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</si>
  <si>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</si>
  <si>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</si>
  <si>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</si>
  <si>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</si>
  <si>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</si>
  <si>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</si>
  <si>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</si>
  <si>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</si>
  <si>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</si>
  <si>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</si>
  <si>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</si>
  <si>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</si>
  <si>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</si>
  <si>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</si>
  <si>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</si>
  <si>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</si>
  <si>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</si>
  <si>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</si>
  <si>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</si>
  <si>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</si>
  <si>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</si>
  <si>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</si>
  <si>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</si>
  <si>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</si>
  <si>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</si>
  <si>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</si>
  <si>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</si>
  <si>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</si>
  <si>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</si>
  <si>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</si>
  <si>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</si>
  <si>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</si>
  <si>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</si>
  <si>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</si>
  <si>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</si>
  <si>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</si>
  <si>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</si>
  <si>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</si>
  <si>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</si>
  <si>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</si>
  <si>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</si>
  <si>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</si>
  <si>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</si>
  <si>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</si>
  <si>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</si>
  <si>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</si>
  <si>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</si>
  <si>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</si>
  <si>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</si>
  <si>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</si>
  <si>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</si>
  <si>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</si>
  <si>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</si>
  <si>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</si>
  <si>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</si>
  <si>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</si>
  <si>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</si>
  <si>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</si>
  <si>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</si>
  <si>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</si>
  <si>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</si>
  <si>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</si>
  <si>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</si>
  <si>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</si>
  <si>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</si>
  <si>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</si>
  <si>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</si>
  <si>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</si>
  <si>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</si>
  <si>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</si>
  <si>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</si>
  <si>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</si>
  <si>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</si>
  <si>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</si>
  <si>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</si>
  <si>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</si>
  <si>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</si>
  <si>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</si>
  <si>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</si>
  <si>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</si>
  <si>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</si>
  <si>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</si>
  <si>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</si>
  <si>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</si>
  <si>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</si>
  <si>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</si>
  <si>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</si>
  <si>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</si>
  <si>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</si>
  <si>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</si>
  <si>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</si>
  <si>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</si>
  <si>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</si>
  <si>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</si>
  <si>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</si>
  <si>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</si>
  <si>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</si>
  <si>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</si>
  <si>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</si>
  <si>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</si>
  <si>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</si>
  <si>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</si>
  <si>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</si>
  <si>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</si>
  <si>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</si>
  <si>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</si>
  <si>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</si>
  <si>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</si>
  <si>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</si>
  <si>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</si>
  <si>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</si>
  <si>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</si>
  <si>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</si>
  <si>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</si>
  <si>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</si>
  <si>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</si>
  <si>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</si>
  <si>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</si>
  <si>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</si>
  <si>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</si>
  <si>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</si>
  <si>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</si>
  <si>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</si>
  <si>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</si>
  <si>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</si>
  <si>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</si>
  <si>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</si>
  <si>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</si>
  <si>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</si>
  <si>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</si>
  <si>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</si>
  <si>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</si>
  <si>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</si>
  <si>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</si>
  <si>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</si>
  <si>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</si>
  <si>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</si>
  <si>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</si>
  <si>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</si>
  <si>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</si>
  <si>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</si>
  <si>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</si>
  <si>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</si>
  <si>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</si>
  <si>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</si>
  <si>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</si>
  <si>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</si>
  <si>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</si>
  <si>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</si>
  <si>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</si>
  <si>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</si>
  <si>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</si>
  <si>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</si>
  <si>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</si>
  <si>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</si>
  <si>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</si>
  <si>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</si>
  <si>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</si>
  <si>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</si>
  <si>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</si>
  <si>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</si>
  <si>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</si>
  <si>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</si>
  <si>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</si>
  <si>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</si>
  <si>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</si>
  <si>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</si>
  <si>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</si>
  <si>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</si>
  <si>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</si>
  <si>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</si>
  <si>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</si>
  <si>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</si>
  <si>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</si>
  <si>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</si>
  <si>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</si>
  <si>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</si>
  <si>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</si>
  <si>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</si>
  <si>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</si>
  <si>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</si>
  <si>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</si>
  <si>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</si>
  <si>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</si>
  <si>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</si>
  <si>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</si>
  <si>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</si>
  <si>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</si>
  <si>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</si>
  <si>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</si>
  <si>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</si>
  <si>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</si>
  <si>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</si>
  <si>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</si>
  <si>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</si>
  <si>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</si>
  <si>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</si>
  <si>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</si>
  <si>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</si>
  <si>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</si>
  <si>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</si>
  <si>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</si>
  <si>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</si>
  <si>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</si>
  <si>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</si>
  <si>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</si>
  <si>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</si>
  <si>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</si>
  <si>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</si>
  <si>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</si>
  <si>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</si>
  <si>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</si>
  <si>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</si>
  <si>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</si>
  <si>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</si>
  <si>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</si>
  <si>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</si>
  <si>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</si>
  <si>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</si>
  <si>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</si>
  <si>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</si>
  <si>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</si>
  <si>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</si>
  <si>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</si>
  <si>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</si>
  <si>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</si>
  <si>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</si>
  <si>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</si>
  <si>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</si>
  <si>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</si>
  <si>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</si>
  <si>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</si>
  <si>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</si>
  <si>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</si>
  <si>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</si>
  <si>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</si>
  <si>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</si>
  <si>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</si>
  <si>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</si>
  <si>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</si>
  <si>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</si>
  <si>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</si>
  <si>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</si>
  <si>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</si>
  <si>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</si>
  <si>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</si>
  <si>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</si>
  <si>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</si>
  <si>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</si>
  <si>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</si>
  <si>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</si>
  <si>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</si>
  <si>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</si>
  <si>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</si>
  <si>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</si>
  <si>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</si>
  <si>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</si>
  <si>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</si>
  <si>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</si>
  <si>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</si>
  <si>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</si>
  <si>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</si>
  <si>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</si>
  <si>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</si>
  <si>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</si>
  <si>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</si>
  <si>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</si>
  <si>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</si>
  <si>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</si>
  <si>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</si>
  <si>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</si>
  <si>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</si>
  <si>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</si>
  <si>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</si>
  <si>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</si>
  <si>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</si>
  <si>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</si>
  <si>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</si>
  <si>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</si>
  <si>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</si>
  <si>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</si>
  <si>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</si>
  <si>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</si>
  <si>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</si>
  <si>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</si>
  <si>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</si>
  <si>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</si>
  <si>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</si>
  <si>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</si>
  <si>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</si>
  <si>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</si>
  <si>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</si>
  <si>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</si>
  <si>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</si>
  <si>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</si>
  <si>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</si>
  <si>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</si>
  <si>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</si>
  <si>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</si>
  <si>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</si>
  <si>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</si>
  <si>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</si>
  <si>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</si>
  <si>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</si>
  <si>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</si>
  <si>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</si>
  <si>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</si>
  <si>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</si>
  <si>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</si>
  <si>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</si>
  <si>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</si>
  <si>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</si>
  <si>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</si>
  <si>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</si>
  <si>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</si>
  <si>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</si>
  <si>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</si>
  <si>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</si>
  <si>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</si>
  <si>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</si>
  <si>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</si>
  <si>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</si>
  <si>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</si>
  <si>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</si>
  <si>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</si>
  <si>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</si>
  <si>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</si>
  <si>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</si>
  <si>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</si>
  <si>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</si>
  <si>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</si>
  <si>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</si>
  <si>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</si>
  <si>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</si>
  <si>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</si>
  <si>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</si>
  <si>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</si>
  <si>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</si>
  <si>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</si>
  <si>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</si>
  <si>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</si>
  <si>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</si>
  <si>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</si>
  <si>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</si>
  <si>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</si>
  <si>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</si>
  <si>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</si>
  <si>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</si>
  <si>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</si>
  <si>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</si>
  <si>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</si>
  <si>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</si>
  <si>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</si>
  <si>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</si>
  <si>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</si>
  <si>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</si>
  <si>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</si>
  <si>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</si>
  <si>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</si>
  <si>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</si>
  <si>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</si>
  <si>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</si>
  <si>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</si>
  <si>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</si>
  <si>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</si>
  <si>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</si>
  <si>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</si>
  <si>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</si>
  <si>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</si>
  <si>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</si>
  <si>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</si>
  <si>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</si>
  <si>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</si>
  <si>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</si>
  <si>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</si>
  <si>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</si>
  <si>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</si>
  <si>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</si>
  <si>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</si>
  <si>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</si>
  <si>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</si>
  <si>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</si>
  <si>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</si>
  <si>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</si>
  <si>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</si>
  <si>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</si>
  <si>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</si>
  <si>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</si>
  <si>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</si>
  <si>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</si>
  <si>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</si>
  <si>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</si>
  <si>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</si>
  <si>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</si>
  <si>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</si>
  <si>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</si>
  <si>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</si>
  <si>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</si>
  <si>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</si>
  <si>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</si>
  <si>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</si>
  <si>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</si>
  <si>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</si>
  <si>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</si>
  <si>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</si>
  <si>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</si>
  <si>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</si>
  <si>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</si>
  <si>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</si>
  <si>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</si>
  <si>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</si>
  <si>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</si>
  <si>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</si>
  <si>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</si>
  <si>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</si>
  <si>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</si>
  <si>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</si>
  <si>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</si>
  <si>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</si>
  <si>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</si>
  <si>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</si>
  <si>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</si>
  <si>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</si>
  <si>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</si>
  <si>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</si>
  <si>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</si>
  <si>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</si>
  <si>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</si>
  <si>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</si>
  <si>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</si>
  <si>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</si>
  <si>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</si>
  <si>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</si>
  <si>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</si>
  <si>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</si>
  <si>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</si>
  <si>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</si>
  <si>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</si>
  <si>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</si>
  <si>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</si>
  <si>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</si>
  <si>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</si>
  <si>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</si>
  <si>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</si>
  <si>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</si>
  <si>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</si>
  <si>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</si>
  <si>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</si>
  <si>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</si>
  <si>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</si>
  <si>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</si>
  <si>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</si>
  <si>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</si>
  <si>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</si>
  <si>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</si>
  <si>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</si>
  <si>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</si>
  <si>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</si>
  <si>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</si>
  <si>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</si>
  <si>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</si>
  <si>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</si>
  <si>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</si>
  <si>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</si>
  <si>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</si>
  <si>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</si>
  <si>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</si>
  <si>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</si>
  <si>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</si>
  <si>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</si>
  <si>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</si>
  <si>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</si>
  <si>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</si>
  <si>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</si>
  <si>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</si>
  <si>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</si>
  <si>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</si>
  <si>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</si>
  <si>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</si>
  <si>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</si>
  <si>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</si>
  <si>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</si>
  <si>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</si>
  <si>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</si>
  <si>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</si>
  <si>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</si>
  <si>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</si>
  <si>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</si>
  <si>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</si>
  <si>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</si>
  <si>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</si>
  <si>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</si>
  <si>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</si>
  <si>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</si>
  <si>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</si>
  <si>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</si>
  <si>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</si>
  <si>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</si>
  <si>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</si>
  <si>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</si>
  <si>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</si>
  <si>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</si>
  <si>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</si>
  <si>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</si>
  <si>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</si>
  <si>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</si>
  <si>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</si>
  <si>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</si>
  <si>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</si>
  <si>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</si>
  <si>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</si>
  <si>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</si>
  <si>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</si>
  <si>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</si>
  <si>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</si>
  <si>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</si>
  <si>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</si>
  <si>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</si>
  <si>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</si>
  <si>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</si>
  <si>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</si>
  <si>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</si>
  <si>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</si>
  <si>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</si>
  <si>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</si>
  <si>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</si>
  <si>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</si>
  <si>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</si>
  <si>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</si>
  <si>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</si>
  <si>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</si>
  <si>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</si>
  <si>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</si>
  <si>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</si>
  <si>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</si>
  <si>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</si>
  <si>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</si>
  <si>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</si>
  <si>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</si>
  <si>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</si>
  <si>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</si>
  <si>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</si>
  <si>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</si>
  <si>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</si>
  <si>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</si>
  <si>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</si>
  <si>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</si>
  <si>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</si>
  <si>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</si>
  <si>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</si>
  <si>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</si>
  <si>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</si>
  <si>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</si>
  <si>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</si>
  <si>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</si>
  <si>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</si>
  <si>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</si>
  <si>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</si>
  <si>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</si>
  <si>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</si>
  <si>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</si>
  <si>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</si>
  <si>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</si>
  <si>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</si>
  <si>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</si>
  <si>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</si>
  <si>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</si>
  <si>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</si>
  <si>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</si>
  <si>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</si>
  <si>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</si>
  <si>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</si>
  <si>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</si>
  <si>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</si>
  <si>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</si>
  <si>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</si>
  <si>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</si>
  <si>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</si>
  <si>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</si>
  <si>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</si>
  <si>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</si>
  <si>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</si>
  <si>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</si>
  <si>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</si>
  <si>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</si>
  <si>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</si>
  <si>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</si>
  <si>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</si>
  <si>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</si>
  <si>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</si>
  <si>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</si>
  <si>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</si>
  <si>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</si>
  <si>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</si>
  <si>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</si>
  <si>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</si>
  <si>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</si>
  <si>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</si>
  <si>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</si>
  <si>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</si>
  <si>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</si>
  <si>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</si>
  <si>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</si>
  <si>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</si>
  <si>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</si>
  <si>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</si>
  <si>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</si>
  <si>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</si>
  <si>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</si>
  <si>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</si>
  <si>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</si>
  <si>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</si>
  <si>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</si>
  <si>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</si>
  <si>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</si>
  <si>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</si>
  <si>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</si>
  <si>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</si>
  <si>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</si>
  <si>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</si>
  <si>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</si>
  <si>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</si>
  <si>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</si>
  <si>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</si>
  <si>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</si>
  <si>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</si>
  <si>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</si>
  <si>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</si>
  <si>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</si>
  <si>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</si>
  <si>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</si>
  <si>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</si>
  <si>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</si>
  <si>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</si>
  <si>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</si>
  <si>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</si>
  <si>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</si>
  <si>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</si>
  <si>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</si>
  <si>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</si>
  <si>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</si>
  <si>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</si>
  <si>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</si>
  <si>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</si>
  <si>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</si>
  <si>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</si>
  <si>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</si>
  <si>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</si>
  <si>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</si>
  <si>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</si>
  <si>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</si>
  <si>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</si>
  <si>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</si>
  <si>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</si>
  <si>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</si>
  <si>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</si>
  <si>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</si>
  <si>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</si>
  <si>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</si>
  <si>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</si>
  <si>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</si>
  <si>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</si>
  <si>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</si>
  <si>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</si>
  <si>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</si>
  <si>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</si>
  <si>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</si>
  <si>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</si>
  <si>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</si>
  <si>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</si>
  <si>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</si>
  <si>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</si>
  <si>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</si>
  <si>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</si>
  <si>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</si>
  <si>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</si>
  <si>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</si>
  <si>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</si>
  <si>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</si>
  <si>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</si>
  <si>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</si>
  <si>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</si>
  <si>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</si>
  <si>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</si>
  <si>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</si>
  <si>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</si>
  <si>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</si>
  <si>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</si>
  <si>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</si>
  <si>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</si>
  <si>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</si>
  <si>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</si>
  <si>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</si>
  <si>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</si>
  <si>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</si>
  <si>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</si>
  <si>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</si>
  <si>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</si>
  <si>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</si>
  <si>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</si>
  <si>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</si>
  <si>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</si>
  <si>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</si>
  <si>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</si>
  <si>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</si>
  <si>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</si>
  <si>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</si>
  <si>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</si>
  <si>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</si>
  <si>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</si>
  <si>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</si>
  <si>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</si>
  <si>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</si>
  <si>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</si>
  <si>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</si>
  <si>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</si>
  <si>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</si>
  <si>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</si>
  <si>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</si>
  <si>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</si>
  <si>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</si>
  <si>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</si>
  <si>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</si>
  <si>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</si>
  <si>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</si>
  <si>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</si>
  <si>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</si>
  <si>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</si>
  <si>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</si>
  <si>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</si>
  <si>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</si>
  <si>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</si>
  <si>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</si>
  <si>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</si>
  <si>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</si>
  <si>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</si>
  <si>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</si>
  <si>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</si>
  <si>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</si>
  <si>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</si>
  <si>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</si>
  <si>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</si>
  <si>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</si>
  <si>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</si>
  <si>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</si>
  <si>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</si>
  <si>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</si>
  <si>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</si>
  <si>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</si>
  <si>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</si>
  <si>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</si>
  <si>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</si>
  <si>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</si>
  <si>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</si>
  <si>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</si>
  <si>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</si>
  <si>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</si>
  <si>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</si>
  <si>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</si>
  <si>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</si>
  <si>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</si>
  <si>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</si>
  <si>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</si>
  <si>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</si>
  <si>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</si>
  <si>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</si>
  <si>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</si>
  <si>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</si>
  <si>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</si>
  <si>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</si>
  <si>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</si>
  <si>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</si>
  <si>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</si>
  <si>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</si>
  <si>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</si>
  <si>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</si>
  <si>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</si>
  <si>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</si>
  <si>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</si>
  <si>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</si>
  <si>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</si>
  <si>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</si>
  <si>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</si>
  <si>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</si>
  <si>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</si>
  <si>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</si>
  <si>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</si>
  <si>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</si>
  <si>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</si>
  <si>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</si>
  <si>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</si>
  <si>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</si>
  <si>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</si>
  <si>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</si>
  <si>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</si>
  <si>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</si>
  <si>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</si>
  <si>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</si>
  <si>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</si>
  <si>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</si>
  <si>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</si>
  <si>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</si>
  <si>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</si>
  <si>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</si>
  <si>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</si>
  <si>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</si>
  <si>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</si>
  <si>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</si>
  <si>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</si>
  <si>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</si>
  <si>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</si>
  <si>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</si>
  <si>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</si>
  <si>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</si>
  <si>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</si>
  <si>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</si>
  <si>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</si>
  <si>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</si>
  <si>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</si>
  <si>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</si>
  <si>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</si>
  <si>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</si>
  <si>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</si>
  <si>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</si>
  <si>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</si>
  <si>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</si>
  <si>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</si>
  <si>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</si>
  <si>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</si>
  <si>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</si>
  <si>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</si>
  <si>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</si>
  <si>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</si>
  <si>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</si>
  <si>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</si>
  <si>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</si>
  <si>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</si>
  <si>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</si>
  <si>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</si>
  <si>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</si>
  <si>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</si>
  <si>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</si>
  <si>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</si>
  <si>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</si>
  <si>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</si>
  <si>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</si>
  <si>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</si>
  <si>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</si>
  <si>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</si>
  <si>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</si>
  <si>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</si>
  <si>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</si>
  <si>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</si>
  <si>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</si>
  <si>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</si>
  <si>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</si>
  <si>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</si>
  <si>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</si>
  <si>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</si>
  <si>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</si>
  <si>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</si>
  <si>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</si>
  <si>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</si>
  <si>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</si>
  <si>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</si>
  <si>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</si>
  <si>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</si>
  <si>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</si>
  <si>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</si>
  <si>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</si>
  <si>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</si>
  <si>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</si>
  <si>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</si>
  <si>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</si>
  <si>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</si>
  <si>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</si>
  <si>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</si>
  <si>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</si>
  <si>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</si>
  <si>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</si>
  <si>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</si>
  <si>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</si>
  <si>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</si>
  <si>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</si>
  <si>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</si>
  <si>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</si>
  <si>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</si>
  <si>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</si>
  <si>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</si>
  <si>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</si>
  <si>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</si>
  <si>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</si>
  <si>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</si>
  <si>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</si>
  <si>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</si>
  <si>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</si>
  <si>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</si>
  <si>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</si>
  <si>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</si>
  <si>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</si>
  <si>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</si>
  <si>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</si>
  <si>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</si>
  <si>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</si>
  <si>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</si>
  <si>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</si>
  <si>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</si>
  <si>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</si>
  <si>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</si>
  <si>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</si>
  <si>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</si>
  <si>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</si>
  <si>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</si>
  <si>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</si>
  <si>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</si>
  <si>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</si>
  <si>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</si>
  <si>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</si>
  <si>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</si>
  <si>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</si>
  <si>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</si>
  <si>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</si>
  <si>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</si>
  <si>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</si>
  <si>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</si>
  <si>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</si>
  <si>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</si>
  <si>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</si>
  <si>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</si>
  <si>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</si>
  <si>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</si>
  <si>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</si>
  <si>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</si>
  <si>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</si>
  <si>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</si>
  <si>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</si>
  <si>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</si>
  <si>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</si>
  <si>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</si>
  <si>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</si>
  <si>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</si>
  <si>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</si>
  <si>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</si>
  <si>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</si>
  <si>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</si>
  <si>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</si>
  <si>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</si>
  <si>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</si>
  <si>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</si>
  <si>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</si>
  <si>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</si>
  <si>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</si>
  <si>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</si>
  <si>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</si>
  <si>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</si>
  <si>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</si>
  <si>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</si>
  <si>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</si>
  <si>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</si>
  <si>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</si>
  <si>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</si>
  <si>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</si>
  <si>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</si>
  <si>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</si>
  <si>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</si>
  <si>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</si>
  <si>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</si>
  <si>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</si>
  <si>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</si>
  <si>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</si>
  <si>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</si>
  <si>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</si>
  <si>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</si>
  <si>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</si>
  <si>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</si>
  <si>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</si>
  <si>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</si>
  <si>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</si>
  <si>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</si>
  <si>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</si>
  <si>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</si>
  <si>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</si>
  <si>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</si>
  <si>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</si>
  <si>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</si>
  <si>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</si>
  <si>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</si>
  <si>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</si>
  <si>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</si>
  <si>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</si>
  <si>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</si>
  <si>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</si>
  <si>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</si>
  <si>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</si>
  <si>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</si>
  <si>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</si>
  <si>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</si>
  <si>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</si>
  <si>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</si>
  <si>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</si>
  <si>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</si>
  <si>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</si>
  <si>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</si>
  <si>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</si>
  <si>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</si>
  <si>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</si>
  <si>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</si>
  <si>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</si>
  <si>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</si>
  <si>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</si>
  <si>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</si>
  <si>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</si>
  <si>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</si>
  <si>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</si>
  <si>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</si>
  <si>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</si>
  <si>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</si>
  <si>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</si>
  <si>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</si>
  <si>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</si>
  <si>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</si>
  <si>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</si>
  <si>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</si>
  <si>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</si>
  <si>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</si>
  <si>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</si>
  <si>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</si>
  <si>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</si>
  <si>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</si>
  <si>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</si>
  <si>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</si>
  <si>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</si>
  <si>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</si>
  <si>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</si>
  <si>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</si>
  <si>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</si>
  <si>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</si>
  <si>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</si>
  <si>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</si>
  <si>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</si>
  <si>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</si>
  <si>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</si>
  <si>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</si>
  <si>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</si>
  <si>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</si>
  <si>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</si>
  <si>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</si>
  <si>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</si>
  <si>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</si>
  <si>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</si>
  <si>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</si>
  <si>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</si>
  <si>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</si>
  <si>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</si>
  <si>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</si>
  <si>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</si>
  <si>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</si>
  <si>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</si>
  <si>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</si>
  <si>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</si>
  <si>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</si>
  <si>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</si>
  <si>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</si>
  <si>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</si>
  <si>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</si>
  <si>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</si>
  <si>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</si>
  <si>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</si>
  <si>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</si>
  <si>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</si>
  <si>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</si>
  <si>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</si>
  <si>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</si>
  <si>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</si>
  <si>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</si>
  <si>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</si>
  <si>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</si>
  <si>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</si>
  <si>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</si>
  <si>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</si>
  <si>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</si>
  <si>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</si>
  <si>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</si>
  <si>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</si>
  <si>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</si>
  <si>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</si>
  <si>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</si>
  <si>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</si>
  <si>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</si>
  <si>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</si>
  <si>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</si>
  <si>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</si>
  <si>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</si>
  <si>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</si>
  <si>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</si>
  <si>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</si>
  <si>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</si>
  <si>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</si>
  <si>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</si>
  <si>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</si>
  <si>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</si>
  <si>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</si>
  <si>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</si>
  <si>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</si>
  <si>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</si>
  <si>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</si>
  <si>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</si>
  <si>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</si>
  <si>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</si>
  <si>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</si>
  <si>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</si>
  <si>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</si>
  <si>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</si>
  <si>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</si>
  <si>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</si>
  <si>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</si>
  <si>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</si>
  <si>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</si>
  <si>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</si>
  <si>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</si>
  <si>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</si>
  <si>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</si>
  <si>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</si>
  <si>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</si>
  <si>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</si>
  <si>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</si>
  <si>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</si>
  <si>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</si>
  <si>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</si>
  <si>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</si>
  <si>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</si>
  <si>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</si>
  <si>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</si>
  <si>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</si>
  <si>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</si>
  <si>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</si>
  <si>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</si>
  <si>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</si>
  <si>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</si>
  <si>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</si>
  <si>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</si>
  <si>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</si>
  <si>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</si>
  <si>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</si>
  <si>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</si>
  <si>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</si>
  <si>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</si>
  <si>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</si>
  <si>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</si>
  <si>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</si>
  <si>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</si>
  <si>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</si>
  <si>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</si>
  <si>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</si>
  <si>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</si>
  <si>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</si>
  <si>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</si>
  <si>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</si>
  <si>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</si>
  <si>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</si>
  <si>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</si>
  <si>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</si>
  <si>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</si>
  <si>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</si>
  <si>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</si>
  <si>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</si>
  <si>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</si>
  <si>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</si>
  <si>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</si>
  <si>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</si>
  <si>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</si>
  <si>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</si>
  <si>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</si>
  <si>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</si>
  <si>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</si>
  <si>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</si>
  <si>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</si>
  <si>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</si>
  <si>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</si>
  <si>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</si>
  <si>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</si>
  <si>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</si>
  <si>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</si>
  <si>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</si>
  <si>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</si>
  <si>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</si>
  <si>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</si>
  <si>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</si>
  <si>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</si>
  <si>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</si>
  <si>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</si>
  <si>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</si>
  <si>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</si>
  <si>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</si>
  <si>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</si>
  <si>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</si>
  <si>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</si>
  <si>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</si>
  <si>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</si>
  <si>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</si>
  <si>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</si>
  <si>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</si>
  <si>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</si>
  <si>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</si>
  <si>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</si>
  <si>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</si>
  <si>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</si>
  <si>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</si>
  <si>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</si>
  <si>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</si>
  <si>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</si>
  <si>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</si>
  <si>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</si>
  <si>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</si>
  <si>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</si>
  <si>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</si>
  <si>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</si>
  <si>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</si>
  <si>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</si>
  <si>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</si>
  <si>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</si>
  <si>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</si>
  <si>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</si>
  <si>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</si>
  <si>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</si>
  <si>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</si>
  <si>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</si>
  <si>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</si>
  <si>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</si>
  <si>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</si>
  <si>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</si>
  <si>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</si>
  <si>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</si>
  <si>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</si>
  <si>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</si>
  <si>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</si>
  <si>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</si>
  <si>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</si>
  <si>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</si>
  <si>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</si>
  <si>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</si>
  <si>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</si>
  <si>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</si>
  <si>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</si>
  <si>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</si>
  <si>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</si>
  <si>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</si>
  <si>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</si>
  <si>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</si>
  <si>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</si>
  <si>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</si>
  <si>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</si>
  <si>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</si>
  <si>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</si>
  <si>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</si>
  <si>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</si>
  <si>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</si>
  <si>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</si>
  <si>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</si>
  <si>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</si>
  <si>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</si>
  <si>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</si>
  <si>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</si>
  <si>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</si>
  <si>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</si>
  <si>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</si>
  <si>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</si>
  <si>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</si>
  <si>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</si>
  <si>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</si>
  <si>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</si>
  <si>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</si>
  <si>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</si>
  <si>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</si>
  <si>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</si>
  <si>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</si>
  <si>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</si>
  <si>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</si>
  <si>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</si>
  <si>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</si>
  <si>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</si>
  <si>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</si>
  <si>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</si>
  <si>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</si>
  <si>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</si>
  <si>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</si>
  <si>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</si>
  <si>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</si>
  <si>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</si>
  <si>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</si>
  <si>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</si>
  <si>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</si>
  <si>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</si>
  <si>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</si>
  <si>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</si>
  <si>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</si>
  <si>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</si>
  <si>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</si>
  <si>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</si>
  <si>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</si>
  <si>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</si>
  <si>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</si>
  <si>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</si>
  <si>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</si>
  <si>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</si>
  <si>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</si>
  <si>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</si>
  <si>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</si>
  <si>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</si>
  <si>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</si>
  <si>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</si>
  <si>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</si>
  <si>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</si>
  <si>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</si>
  <si>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</si>
  <si>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</si>
  <si>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</si>
  <si>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</si>
  <si>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</si>
  <si>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</si>
  <si>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</si>
  <si>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</si>
  <si>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</si>
  <si>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</si>
  <si>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</si>
  <si>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</si>
  <si>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</si>
  <si>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</si>
  <si>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</si>
  <si>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</si>
  <si>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</si>
  <si>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</si>
  <si>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</si>
  <si>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</si>
  <si>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</si>
  <si>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</si>
  <si>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</si>
  <si>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</si>
  <si>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</si>
  <si>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</si>
  <si>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</si>
  <si>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</si>
  <si>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</si>
  <si>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</si>
  <si>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</si>
  <si>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</si>
  <si>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</si>
  <si>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</si>
  <si>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</si>
  <si>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</si>
  <si>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</si>
  <si>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</si>
  <si>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</si>
  <si>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</si>
  <si>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</si>
  <si>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</si>
  <si>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</si>
  <si>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</si>
  <si>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</si>
  <si>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</si>
  <si>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</si>
  <si>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</si>
  <si>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</si>
  <si>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</si>
  <si>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</si>
  <si>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</si>
  <si>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</si>
  <si>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</si>
  <si>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</si>
  <si>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</si>
  <si>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</si>
  <si>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</si>
  <si>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</si>
  <si>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</si>
  <si>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</si>
  <si>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</si>
  <si>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</si>
  <si>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</si>
  <si>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</si>
  <si>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</si>
  <si>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</si>
  <si>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</si>
  <si>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</si>
  <si>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</si>
  <si>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</si>
  <si>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</si>
  <si>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</si>
  <si>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</si>
  <si>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</si>
  <si>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</si>
  <si>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</si>
  <si>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</si>
  <si>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</si>
  <si>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</si>
  <si>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</si>
  <si>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</si>
  <si>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</si>
  <si>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</si>
  <si>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</si>
  <si>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</si>
  <si>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</si>
  <si>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</si>
  <si>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</si>
  <si>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</si>
  <si>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</si>
  <si>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</si>
  <si>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</si>
  <si>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</si>
  <si>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</si>
  <si>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</si>
  <si>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</si>
  <si>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</si>
  <si>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</si>
  <si>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</si>
  <si>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</si>
  <si>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</si>
  <si>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</si>
  <si>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</si>
  <si>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</si>
  <si>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</si>
  <si>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</si>
  <si>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</si>
  <si>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</si>
  <si>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</si>
  <si>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</si>
  <si>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</si>
  <si>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</si>
  <si>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</si>
  <si>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</si>
  <si>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</si>
  <si>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</si>
  <si>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</si>
  <si>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</si>
  <si>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</si>
  <si>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</si>
  <si>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</si>
  <si>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</si>
  <si>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</si>
  <si>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</si>
  <si>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</si>
  <si>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</si>
  <si>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</si>
  <si>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</si>
  <si>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</si>
  <si>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</si>
  <si>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</si>
  <si>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</si>
  <si>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</si>
  <si>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</si>
  <si>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</si>
  <si>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</si>
  <si>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</si>
  <si>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</si>
  <si>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</si>
  <si>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</si>
  <si>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</si>
  <si>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</si>
  <si>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</si>
  <si>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</si>
  <si>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</si>
  <si>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</si>
  <si>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</si>
  <si>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</si>
  <si>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</si>
  <si>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</si>
  <si>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</si>
  <si>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</si>
  <si>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</si>
  <si>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</si>
  <si>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</si>
  <si>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</si>
  <si>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</si>
  <si>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</si>
  <si>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</si>
  <si>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</si>
  <si>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</si>
  <si>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</si>
  <si>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</si>
  <si>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</si>
  <si>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</si>
  <si>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</si>
  <si>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</si>
  <si>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</si>
  <si>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</si>
  <si>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</si>
  <si>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</si>
  <si>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</si>
  <si>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</si>
  <si>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</si>
  <si>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</si>
  <si>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</si>
  <si>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</si>
  <si>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</si>
  <si>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</si>
  <si>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</si>
  <si>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</si>
  <si>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</si>
  <si>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</si>
  <si>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</si>
  <si>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</si>
  <si>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</si>
  <si>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</si>
  <si>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</si>
  <si>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</si>
  <si>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</si>
  <si>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</si>
  <si>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</si>
  <si>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</si>
  <si>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</si>
  <si>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</si>
  <si>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</si>
  <si>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</si>
  <si>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</si>
  <si>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</si>
  <si>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</si>
  <si>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</si>
  <si>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</si>
  <si>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</si>
  <si>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</si>
  <si>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</si>
  <si>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</si>
  <si>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</si>
  <si>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</si>
  <si>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</si>
  <si>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</si>
  <si>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</si>
  <si>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</si>
  <si>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</si>
  <si>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</si>
  <si>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</si>
  <si>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</si>
  <si>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</si>
  <si>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</si>
  <si>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</si>
  <si>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</si>
  <si>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</si>
  <si>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</si>
  <si>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</si>
  <si>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</si>
  <si>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</si>
  <si>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</si>
  <si>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</si>
  <si>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</si>
  <si>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</si>
  <si>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</si>
  <si>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</si>
  <si>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</si>
  <si>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</si>
  <si>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</si>
  <si>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</si>
  <si>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</si>
  <si>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</si>
  <si>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</si>
  <si>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</si>
  <si>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</si>
  <si>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</si>
  <si>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</si>
  <si>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</si>
  <si>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</si>
  <si>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</si>
  <si>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</si>
  <si>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</si>
  <si>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</si>
  <si>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</si>
  <si>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</si>
  <si>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</si>
  <si>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</si>
  <si>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</si>
  <si>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</si>
  <si>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</si>
  <si>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</si>
  <si>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</si>
  <si>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</si>
  <si>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</si>
  <si>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</si>
  <si>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</si>
  <si>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</si>
  <si>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</si>
  <si>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</si>
  <si>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</si>
  <si>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</si>
  <si>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</si>
  <si>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</si>
  <si>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</si>
  <si>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</si>
  <si>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</si>
  <si>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</si>
  <si>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</si>
  <si>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</si>
  <si>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</si>
  <si>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</si>
  <si>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</si>
  <si>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</si>
  <si>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</si>
  <si>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</si>
  <si>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</si>
  <si>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</si>
  <si>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</si>
  <si>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</si>
  <si>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</si>
  <si>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</si>
  <si>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</si>
  <si>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</si>
  <si>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</si>
  <si>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</si>
  <si>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</si>
  <si>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</si>
  <si>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</si>
  <si>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</si>
  <si>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</si>
  <si>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</si>
  <si>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</si>
  <si>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</si>
  <si>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</si>
  <si>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</si>
  <si>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</si>
  <si>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</si>
  <si>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</si>
  <si>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</si>
  <si>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</si>
  <si>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</si>
  <si>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</si>
  <si>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</si>
  <si>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</si>
  <si>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</si>
  <si>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</si>
  <si>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</si>
  <si>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</si>
  <si>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</si>
  <si>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</si>
  <si>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</si>
  <si>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</si>
  <si>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</si>
  <si>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</si>
  <si>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</si>
  <si>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</si>
  <si>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</si>
  <si>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</si>
  <si>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</si>
  <si>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</si>
  <si>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</si>
  <si>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</si>
  <si>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</si>
  <si>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</si>
  <si>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</si>
  <si>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</si>
  <si>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</si>
  <si>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</si>
  <si>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</si>
  <si>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</si>
  <si>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</si>
  <si>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</si>
  <si>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</si>
  <si>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</si>
  <si>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</si>
  <si>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</si>
  <si>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</si>
  <si>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</si>
  <si>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</si>
  <si>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</si>
  <si>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</si>
  <si>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</si>
  <si>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</si>
  <si>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</si>
  <si>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</si>
  <si>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</si>
  <si>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</si>
  <si>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</si>
  <si>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</si>
  <si>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</si>
  <si>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</si>
  <si>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</si>
  <si>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</si>
  <si>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</si>
  <si>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</si>
  <si>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</si>
  <si>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</si>
  <si>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</si>
  <si>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</si>
  <si>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</si>
  <si>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</si>
  <si>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</si>
  <si>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</si>
  <si>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</si>
  <si>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</si>
  <si>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</si>
  <si>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</si>
  <si>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</si>
  <si>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</si>
  <si>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</si>
  <si>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</si>
  <si>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</si>
  <si>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</si>
  <si>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</si>
  <si>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</si>
  <si>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</si>
  <si>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</si>
  <si>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</si>
  <si>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</si>
  <si>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</si>
  <si>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</si>
  <si>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</si>
  <si>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</si>
  <si>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</si>
  <si>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</si>
  <si>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</si>
  <si>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</si>
  <si>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</si>
  <si>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</si>
  <si>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</si>
  <si>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</si>
  <si>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</si>
  <si>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</si>
  <si>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</si>
  <si>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</si>
  <si>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</si>
  <si>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</si>
  <si>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</si>
  <si>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</si>
  <si>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</si>
  <si>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</si>
  <si>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</si>
  <si>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</si>
  <si>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</si>
  <si>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</si>
  <si>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</si>
  <si>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</si>
  <si>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</si>
  <si>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</si>
  <si>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</si>
  <si>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</si>
  <si>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</si>
  <si>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</si>
  <si>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</si>
  <si>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</si>
  <si>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</si>
  <si>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</si>
  <si>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</si>
  <si>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</si>
  <si>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</si>
  <si>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</si>
  <si>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</si>
  <si>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</si>
  <si>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</si>
  <si>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</si>
  <si>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</si>
  <si>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</si>
  <si>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</si>
  <si>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</si>
  <si>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</si>
  <si>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</si>
  <si>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</si>
  <si>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</si>
  <si>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</si>
  <si>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</si>
  <si>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</si>
  <si>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</si>
  <si>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</si>
  <si>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</si>
  <si>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</si>
  <si>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</si>
  <si>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</si>
  <si>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</si>
  <si>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</si>
  <si>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</si>
  <si>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</si>
  <si>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</si>
  <si>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</si>
  <si>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</si>
  <si>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</si>
  <si>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</si>
  <si>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</si>
  <si>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</si>
  <si>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</si>
  <si>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</si>
  <si>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</si>
  <si>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</si>
  <si>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PCM-20251106-00000193</t>
  </si>
  <si>
    <t>Team at site</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</si>
  <si>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</si>
  <si>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</si>
  <si>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</si>
  <si>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</si>
  <si>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</si>
  <si>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120 min</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</si>
  <si>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</si>
  <si>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</si>
  <si>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</si>
  <si>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</si>
  <si>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</si>
  <si>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</si>
  <si>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</si>
  <si>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</si>
  <si>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</si>
  <si>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</si>
  <si>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55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</si>
</sst>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41" dataDxfId="140" headerRowBorderDxfId="138" tableBorderDxfId="139" totalsRowBorderDxfId="137">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D5" sqref="D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304.25638530092692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0.80169780092546716</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45967.204811226853</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45967.204811226853</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45967.204811226853</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45967.204811226853</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45967.204811226853</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45967.204811226853</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45967.204811226853</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45967.204811226853</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45967.204811226853</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45967.204811226853</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45967.204811226853</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45967.204811226853</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45967.204811226853</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45967.204811226853</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45967.204811226853</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45967.204811226853</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45967.204811226853</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45967.204811226853</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45967.204811226853</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45967.204811226853</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45967.204811226853</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45967.204811226853</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45967.204811226853</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45967.204811226853</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45967.204811226853</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45967.204811226853</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45967.204811226853</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45967.204811226853</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45967.204811226853</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45967.204811226853</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45967.204811226853</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45967.204811226853</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45967.204811226853</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45967.204811226853</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45967.204811226853</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45967.204811226853</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45967.204811226853</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45967.204811226853</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45967.204811226853</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45967.204811226853</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45967.204811226853</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45967.204811226853</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45967.204811226853</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45967.204811226853</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45967.204811226853</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45967.204811226853</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45967.204811226853</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45967.204811226853</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45967.204811226853</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45967.204811226853</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45967.204811226853</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45967.204811226853</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45967.204811226853</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45967.204811226853</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45967.204811226853</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45967.204811226853</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45967.204811226853</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45967.204811226853</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45967.204811226853</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45967.204811226853</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45967.204811226853</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45967.204811226853</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45967.204811226853</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45967.204811226853</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45967.204811226853</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45967.204811226853</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45967.204811226853</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45967.204811226853</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45967.204811226853</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45967.204811226853</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45967.204811226853</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45967.204811226853</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45967.204811226853</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45967.204811226853</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45967.204811226853</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45967.204811226853</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45967.204811226853</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45967.204811226853</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45967.204811226853</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45967.204811226853</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45967.204811226853</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45967.204811226853</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45967.204811226853</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45967.204811226853</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45967.204811226853</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45967.204811226853</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5ABFB8C2-9BB4-495C-892E-B848ED44A77F}"/>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142.20497326389159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8.4627278935222421</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s="171" customFormat="1" ht="31.5" customHeight="1">
      <c r="A5" s="173" t="s">
        <v>39109</v>
      </c>
      <c r="B5" s="61" t="str">
        <f>IFERROR(VLOOKUP(D5,DB!A:K,11,0),"")</f>
        <v>R2</v>
      </c>
      <c r="C5" s="61">
        <v>1</v>
      </c>
      <c r="D5" s="61" t="s">
        <v>22203</v>
      </c>
      <c r="E5" s="85" t="s">
        <v>39102</v>
      </c>
      <c r="F5" s="74">
        <v>45967.118773148148</v>
      </c>
      <c r="G5" s="75">
        <f ca="1">IFERROR(NOW()-F5,"-")</f>
        <v>8.6038078705314547E-2</v>
      </c>
      <c r="H5" s="74">
        <v>45967.113217592596</v>
      </c>
      <c r="I5" s="61" t="str">
        <f>IFERROR(VLOOKUP(D5,DB!A:F,6,0),"")</f>
        <v>Power cube</v>
      </c>
      <c r="J5" s="61" t="str">
        <f>IFERROR(VLOOKUP(D5,DB!A:G,7,0),"")</f>
        <v>In progress+No BB Design</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72"/>
    </row>
    <row r="6" spans="1:88" ht="31.5" customHeight="1">
      <c r="A6" s="110"/>
      <c r="B6" s="18" t="str">
        <f>IFERROR(VLOOKUP(D6,DB!A:K,11,0),"")</f>
        <v/>
      </c>
      <c r="C6" s="18"/>
      <c r="D6" s="18"/>
      <c r="E6" s="111"/>
      <c r="F6" s="112"/>
      <c r="G6" s="113">
        <f ca="1">IFERROR(NOW()-F6,"-")</f>
        <v>45967.204811226853</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45967.204811226853</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45967.204811226853</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45967.204811226853</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45967.204811226853</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45967.204811226853</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45967.204811226853</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45967.204811226853</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45967.204811226853</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45967.204811226853</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45967.204811226853</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45967.204811226853</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45967.204811226853</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45967.204811226853</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45967.204811226853</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45967.204811226853</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45967.204811226853</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45967.204811226853</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45967.204811226853</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45967.204811226853</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45967.204811226853</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45967.204811226853</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45967.204811226853</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45967.204811226853</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45967.204811226853</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45967.204811226853</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45967.204811226853</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45967.204811226853</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45967.204811226853</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45967.204811226853</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45967.204811226853</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45967.204811226853</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45967.204811226853</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45967.204811226853</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45967.204811226853</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45967.204811226853</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45967.204811226853</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45967.204811226853</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45967.204811226853</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45967.204811226853</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45967.204811226853</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45967.204811226853</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45967.204811226853</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45967.204811226853</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45967.204811226853</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45967.204811226853</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45967.204811226853</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45967.204811226853</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45967.204811226853</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45967.204811226853</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45967.204811226853</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45967.204811226853</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45967.204811226853</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45967.204811226853</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45967.204811226853</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45967.204811226853</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45967.204811226853</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45967.204811226853</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45967.204811226853</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45967.204811226853</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45967.204811226853</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45967.204811226853</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45967.204811226853</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45967.204811226853</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45967.204811226853</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45967.204811226853</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45967.204811226853</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45967.204811226853</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45967.204811226853</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45967.204811226853</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45967.204811226853</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45967.204811226853</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45967.204811226853</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45967.204811226853</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45967.204811226853</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45967.204811226853</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45967.204811226853</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45967.204811226853</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45967.204811226853</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45967.204811226853</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45967.204811226853</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45967.204811226853</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45967.204811226853</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45967.204811226853</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45967.204811226853</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45967.204811226853</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45967.204811226853</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45967.204811226853</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45967.204811226853</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45967.204811226853</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45967.204811226853</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45967.204811226853</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55"/>
      <c r="B98" s="156" t="str">
        <f>IFERROR(VLOOKUP(D98,DB!A:K,11,0),"")</f>
        <v/>
      </c>
      <c r="C98" s="156"/>
      <c r="D98" s="156"/>
      <c r="E98" s="157"/>
      <c r="F98" s="158"/>
      <c r="G98" s="159">
        <f ca="1">IFERROR(NOW()-F98,"-")</f>
        <v>45967.204811226853</v>
      </c>
      <c r="H98" s="158"/>
      <c r="I98" s="156" t="str">
        <f>IFERROR(VLOOKUP(D98,DB!A:F,6,0),"")</f>
        <v/>
      </c>
      <c r="J98" s="156" t="str">
        <f>IFERROR(VLOOKUP(D98,DB!A:G,7,0),"")</f>
        <v/>
      </c>
      <c r="K98" s="160"/>
      <c r="L98" s="156" t="str">
        <f>IFERROR(VLOOKUP(D98,DB!A:I,9,0),"")</f>
        <v/>
      </c>
      <c r="M98" s="156"/>
      <c r="N98" s="156"/>
      <c r="O98" s="156"/>
      <c r="P98" s="156"/>
      <c r="Q98" s="156"/>
      <c r="R98" s="156"/>
      <c r="S98" s="156"/>
      <c r="T98" s="156"/>
      <c r="U98" s="156"/>
      <c r="V98" s="156"/>
      <c r="W98" s="156"/>
      <c r="X98" s="156"/>
      <c r="Y98" s="156"/>
      <c r="Z98" s="156"/>
      <c r="AA98" s="156"/>
      <c r="AB98" s="156"/>
      <c r="AC98" s="156"/>
      <c r="AD98" s="156"/>
      <c r="AE98" s="156"/>
      <c r="AF98" s="156"/>
      <c r="AG98" s="156"/>
      <c r="AH98" s="156"/>
      <c r="AI98" s="156"/>
      <c r="AJ98" s="156"/>
      <c r="AK98" s="156"/>
      <c r="AL98" s="156"/>
      <c r="AM98" s="156"/>
      <c r="AN98" s="156"/>
      <c r="AO98" s="156"/>
      <c r="AP98" s="156"/>
      <c r="AQ98" s="156"/>
      <c r="AR98" s="156"/>
      <c r="AS98" s="156"/>
      <c r="AT98" s="156"/>
      <c r="AU98" s="156"/>
      <c r="AV98" s="156"/>
      <c r="AW98" s="156"/>
      <c r="AX98" s="156"/>
      <c r="AY98" s="156"/>
      <c r="AZ98" s="156"/>
      <c r="BA98" s="156"/>
      <c r="BB98" s="156"/>
      <c r="BC98" s="156"/>
      <c r="BD98" s="156"/>
      <c r="BE98" s="156"/>
      <c r="BF98" s="156"/>
      <c r="BG98" s="156"/>
      <c r="BH98" s="156"/>
      <c r="BI98" s="156"/>
      <c r="BJ98" s="156"/>
      <c r="BK98" s="156"/>
      <c r="BL98" s="156"/>
      <c r="BM98" s="156"/>
      <c r="BN98" s="156"/>
      <c r="BO98" s="156"/>
      <c r="BP98" s="156"/>
      <c r="BQ98" s="156"/>
      <c r="BR98" s="156"/>
      <c r="BS98" s="156"/>
      <c r="BT98" s="156"/>
      <c r="BU98" s="156"/>
      <c r="BV98" s="156"/>
      <c r="BW98" s="156"/>
      <c r="BX98" s="156"/>
      <c r="BY98" s="156"/>
      <c r="BZ98" s="156"/>
      <c r="CA98" s="156"/>
      <c r="CB98" s="156"/>
      <c r="CC98" s="156"/>
      <c r="CD98" s="156"/>
      <c r="CE98" s="156"/>
      <c r="CF98" s="156"/>
      <c r="CG98" s="156"/>
      <c r="CH98" s="156"/>
      <c r="CI98" s="156"/>
      <c r="CJ98" s="161"/>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1331</v>
      </c>
      <c r="E2" s="18"/>
      <c r="F2" s="20"/>
      <c r="G2" s="21">
        <f t="shared" ref="G2:G25" ca="1" si="0">IFERROR(NOW()-F2,"-")</f>
        <v>45967.204811226853</v>
      </c>
      <c r="H2" s="22"/>
      <c r="I2" s="19" t="str">
        <f>IFERROR(VLOOKUP(D2,DB!A:F,6,0),"")</f>
        <v>Generator-DG</v>
      </c>
      <c r="J2" s="18" t="str">
        <f>IFERROR(VLOOKUP(D2,DB!A:G,7,0),"")</f>
        <v>Weak</v>
      </c>
      <c r="K2" s="45"/>
      <c r="L2" s="23" t="str">
        <f>IFERROR(VLOOKUP(D2,DB!A:I,9,0),"")</f>
        <v>Zain</v>
      </c>
    </row>
    <row r="3" spans="1:13" ht="15" customHeight="1">
      <c r="A3" s="19"/>
      <c r="B3" s="61" t="str">
        <f>IFERROR(VLOOKUP(D3,DB!A:K,11,0),"")</f>
        <v/>
      </c>
      <c r="C3" s="18"/>
      <c r="D3" s="18"/>
      <c r="E3" s="18"/>
      <c r="F3" s="20"/>
      <c r="G3" s="21">
        <f t="shared" ca="1" si="0"/>
        <v>45967.204811226853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45967.204811226853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45967.204811226853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45967.204811226853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45967.204811226853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45967.204811226853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45967.204811226853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45967.204811226853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45967.204811226853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45967.204811226853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45967.204811226853</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45967.204811226853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45967.204811226853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45967.204811226853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45967.204811226853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45967.204811226853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45967.204811226853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45967.204811226853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45967.204811226853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45967.204811226853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45967.204811226853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45967.204811226853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45967.204811226853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45967.204811226853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45967.204811226853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45967.204811226853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45967.204811226853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45967.204811226853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45967.204811226853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45967.204811226853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45967.204811226853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45967.204811226853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45967.204811226853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45967.204811226853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45967.204811226853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45967.204811226853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45967.204811226853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45967.204811226853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45967.204811226853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45967.204811226853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45967.204811226853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45967.204811226853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45967.204811226853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45967.204811226853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45967.204811226853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45967.204811226853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45967.204811226853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45967.204811226853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45967.204811226853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45967.204811226853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45967.204811226853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45967.204811226853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45967.204811226853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45967.204811226853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45967.204811226853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45967.204811226853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45967.204811226853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45967.204811226853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45967.204811226853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45967.204811226853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45967.204811226853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45967.204811226853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45967.204811226853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45967.204811226853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45967.204811226853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45967.204811226853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45967.204811226853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45967.204811226853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45967.204811226853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45967.204811226853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45967.204811226853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45967.204811226853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45967.204811226853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45967.204811226853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45967.204811226853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45967.204811226853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45967.204811226853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45967.204811226853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45967.204811226853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45967.204811226853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45967.204811226853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45967.204811226853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45967.204811226853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45967.204811226853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45967.204811226853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45967.204811226853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45967.204811226853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45967.204811226853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45967.204811226853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45967.204811226853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45967.204811226853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45967.204811226853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45967.204811226853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45967.204811226853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45967.204811226853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45967.204811226853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45967.204811226853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45967.204811226853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45967.204811226853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45967.204811226853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45967.204811226853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45967.204811226853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45967.204811226853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45967.204811226853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45967.204811226853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45967.204811226853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45967.204811226853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45967.204811226853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45967.204811226853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45967.204811226853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45967.204811226853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45967.204811226853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45967.204811226853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45967.204811226853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45967.204811226853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45967.204811226853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45967.204811226853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45967.204811226853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45967.204811226853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45967.204811226853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45967.204811226853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45967.204811226853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45967.204811226853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45967.204811226853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45967.204811226853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45967.204811226853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45967.204811226853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45967.204811226853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45967.204811226853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45967.204811226853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45967.204811226853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45967.204811226853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45967.204811226853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45967.204811226853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45967.204811226853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45967.204811226853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45967.204811226853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45967.204811226853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45967.204811226853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45967.204811226853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45967.204811226853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45967.204811226853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45967.204811226853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45967.204811226853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45967.204811226853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45967.204811226853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45967.204811226853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45967.204811226853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45967.204811226853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45967.204811226853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45967.204811226853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45967.204811226853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45967.204811226853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45967.204811226853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45967.204811226853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45967.204811226853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45967.204811226853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45967.204811226853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45967.204811226853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45967.204811226853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45967.204811226853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45967.204811226853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45967.204811226853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45967.204811226853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45967.204811226853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45967.204811226853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45967.204811226853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45967.204811226853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45967.204811226853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45967.204811226853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45967.204811226853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45967.204811226853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45967.204811226853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45967.204811226853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45967.204811226853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45967.204811226853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45967.204811226853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45967.204811226853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45967.204811226853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45967.204811226853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45967.204811226853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45967.204811226853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45967.204811226853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45967.204811226853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45967.204811226853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45967.204811226853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45967.204811226853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45967.204811226853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45967.204811226853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45967.204811226853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45967.204811226853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45967.204811226853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45967.204811226853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45967.204811226853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45967.204811226853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45967.204811226853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45967.204811226853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45967.204811226853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45967.204811226853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45967.204811226853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45967.204811226853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45967.204811226853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45967.204811226853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45967.204811226853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45967.204811226853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45967.204811226853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45967.204811226853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45967.204811226853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45967.204811226853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45967.204811226853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45967.204811226853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45967.204811226853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45967.204811226853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45967.204811226853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45967.204811226853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45967.204811226853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45967.204811226853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45967.204811226853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45967.204811226853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45967.204811226853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45967.204811226853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45967.204811226853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45967.204811226853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45967.204811226853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45967.204811226853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45967.204811226853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45967.204811226853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45967.204811226853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45967.204811226853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45967.204811226853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45967.204811226853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45967.204811226853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45967.204811226853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45967.204811226853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45967.204811226853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45967.204811226853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45967.204811226853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45967.204811226853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45967.204811226853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45967.204811226853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45967.204811226853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45967.204811226853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45967.204811226853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45967.204811226853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45967.204811226853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45967.204811226853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45967.204811226853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45967.204811226853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45967.204811226853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45967.204811226853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45967.204811226853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45967.204811226853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45967.204811226853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45967.204811226853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45967.204811226853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45967.204811226853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45967.204811226853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45967.204811226853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45967.204811226853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45967.204811226853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45967.204811226853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45967.204811226853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45967.204811226853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45967.204811226853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45967.204811226853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45967.204811226853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45967.204811226853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45967.204811226853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45967.204811226853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45967.204811226853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45967.204811226853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45967.204811226853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45967.204811226853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45967.204811226853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45967.204811226853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45967.204811226853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45967.204811226853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45967.204811226853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45967.204811226853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45967.204811226853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45967.204811226853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45967.204811226853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45967.204811226853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45967.204811226853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45967.204811226853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45967.204811226853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45967.204811226853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45967.204811226853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45967.204811226853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45967.204811226853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45967.204811226853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45967.204811226853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45967.204811226853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45967.204811226853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45967.204811226853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45967.204811226853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45967.204811226853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45967.204811226853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45967.204811226853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45967.204811226853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45967.204811226853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45967.204811226853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45967.204811226853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45967.204811226853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45967.204811226853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45967.204811226853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45967.204811226853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45967.204811226853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45967.204811226853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45967.204811226853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45967.204811226853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45967.204811226853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45967.204811226853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45967.204811226853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45967.204811226853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45967.204811226853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45967.204811226853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45967.204811226853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45967.204811226853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45967.204811226853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45967.204811226853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45967.204811226853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45967.204811226853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45967.204811226853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45967.204811226853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45967.204811226853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45967.204811226853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45967.204811226853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45967.204811226853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45967.204811226853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45967.204811226853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45967.204811226853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45967.204811226853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45967.204811226853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45967.204811226853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45967.204811226853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45967.204811226853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45967.204811226853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45967.204811226853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45967.204811226853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45967.204811226853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45967.204811226853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45967.204811226853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45967.204811226853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45967.204811226853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45967.204811226853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45967.204811226853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45967.204811226853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45967.204811226853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45967.204811226853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45967.204811226853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45967.204811226853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45967.204811226853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45967.204811226853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45967.204811226853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45967.204811226853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45967.204811226853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45967.204811226853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45967.204811226853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45967.204811226853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45967.204811226853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45967.204811226853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45967.204811226853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45967.204811226853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45967.204811226853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45967.204811226853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45967.204811226853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45967.204811226853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45967.204811226853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45967.204811226853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45967.204811226853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45967.204811226853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45967.204811226853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45967.204811226853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45967.204811226853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45967.204811226853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45967.204811226853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45967.204811226853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45967.204811226853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45967.204811226853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45967.204811226853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45967.204811226853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45967.204811226853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45967.204811226853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45967.204811226853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45967.204811226853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45967.204811226853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45967.204811226853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45967.204811226853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45967.204811226853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45967.204811226853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45967.204811226853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45967.204811226853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45967.204811226853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45967.204811226853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45967.204811226853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45967.204811226853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45967.204811226853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45967.204811226853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45967.204811226853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45967.204811226853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45967.204811226853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45967.204811226853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45967.204811226853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45967.204811226853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45967.204811226853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45967.204811226853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45967.204811226853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45967.204811226853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45967.204811226853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45967.204811226853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45967.204811226853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45967.204811226853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45967.204811226853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45967.204811226853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45967.204811226853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45967.204811226853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45967.204811226853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45967.204811226853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45967.204811226853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45967.204811226853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45967.204811226853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45967.204811226853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45967.204811226853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45967.204811226853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45967.204811226853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45967.204811226853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45967.204811226853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45967.204811226853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45967.204811226853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45967.204811226853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45967.204811226853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45967.204811226853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45967.204811226853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45967.204811226853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45967.204811226853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45967.204811226853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45967.204811226853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45967.204811226853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45967.204811226853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45967.204811226853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45967.204811226853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45967.204811226853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45967.204811226853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45967.204811226853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45967.204811226853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45967.204811226853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45967.204811226853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45967.204811226853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45967.204811226853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45967.204811226853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45967.204811226853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45967.204811226853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45967.204811226853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45967.204811226853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45967.204811226853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45967.204811226853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45967.204811226853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45967.204811226853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45967.204811226853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45967.204811226853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45967.204811226853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45967.204811226853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45967.204811226853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45967.204811226853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45967.204811226853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45967.204811226853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45967.204811226853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45967.204811226853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45967.204811226853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45967.204811226853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45967.204811226853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45967.204811226853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45967.204811226853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45967.204811226853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45967.204811226853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45967.204811226853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45967.204811226853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45967.204811226853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45967.204811226853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45967.204811226853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45967.204811226853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45967.204811226853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45967.204811226853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45967.204811226853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45967.204811226853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45967.204811226853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45967.204811226853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45967.204811226853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45967.204811226853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45967.204811226853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45967.204811226853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45967.204811226853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45967.204811226853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45967.204811226853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45967.204811226853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45967.204811226853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45967.204811226853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45967.204811226853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45967.204811226853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45967.204811226853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45967.204811226853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45967.204811226853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45967.204811226853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45967.204811226853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45967.204811226853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45967.204811226853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45967.204811226853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45967.204811226853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45967.204811226853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45967.204811226853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45967.204811226853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45967.204811226853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45967.204811226853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45967.204811226853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45967.204811226853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45967.204811226853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45967.204811226853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45967.204811226853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45967.204811226853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45967.204811226853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45967.204811226853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45967.204811226853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45967.204811226853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45967.204811226853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45967.204811226853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45967.204811226853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45967.204811226853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45967.204811226853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45967.204811226853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45967.204811226853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45967.204811226853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45967.204811226853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45967.204811226853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45967.204811226853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45967.204811226853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45967.204811226853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45967.204811226853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45967.204811226853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45967.204811226853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45967.204811226853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45967.204811226853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45967.204811226853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45967.204811226853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45967.204811226853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45967.204811226853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45967.204811226853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45967.204811226853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45967.204811226853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45967.204811226853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45967.204811226853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45967.204811226853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45967.204811226853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45967.204811226853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45967.204811226853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45967.204811226853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45967.204811226853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45967.204811226853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45967.204811226853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45967.204811226853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45967.204811226853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45967.204811226853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45967.204811226853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45967.204811226853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45967.204811226853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45967.204811226853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45967.204811226853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45967.204811226853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45967.204811226853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45967.204811226853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45967.204811226853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45967.204811226853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45967.204811226853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45967.204811226853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45967.204811226853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45967.204811226853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45967.204811226853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45967.204811226853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45967.204811226853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45967.204811226853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45967.204811226853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45967.204811226853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45967.204811226853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45967.204811226853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45967.204811226853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45967.204811226853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45967.204811226853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45967.204811226853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45967.204811226853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45967.204811226853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45967.204811226853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45967.204811226853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45967.204811226853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45967.204811226853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45967.204811226853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45967.204811226853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45967.204811226853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45967.204811226853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45967.204811226853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45967.204811226853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45967.204811226853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45967.204811226853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45967.204811226853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45967.204811226853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45967.204811226853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45967.204811226853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45967.204811226853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45967.204811226853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45967.204811226853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45967.204811226853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45967.204811226853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45967.204811226853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45967.204811226853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45967.204811226853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45967.204811226853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45967.204811226853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45967.204811226853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45967.204811226853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45967.204811226853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45967.204811226853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45967.204811226853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45967.204811226853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45967.204811226853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45967.204811226853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45967.204811226853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45967.204811226853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45967.204811226853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45967.204811226853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45967.204811226853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45967.204811226853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45967.204811226853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45967.204811226853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45967.204811226853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45967.204811226853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45967.204811226853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45967.204811226853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45967.204811226853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45967.204811226853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45967.204811226853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45967.204811226853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45967.204811226853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45967.204811226853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45967.204811226853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45967.204811226853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45967.204811226853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45967.204811226853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45967.204811226853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45967.204811226853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45967.204811226853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45967.204811226853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45967.204811226853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45967.204811226853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45967.204811226853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45967.204811226853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45967.204811226853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45967.204811226853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45967.204811226853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45967.204811226853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45967.204811226853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45967.204811226853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45967.204811226853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45967.204811226853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45967.204811226853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45967.204811226853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45967.204811226853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45967.204811226853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45967.204811226853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45967.204811226853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45967.204811226853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45967.204811226853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45967.204811226853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45967.204811226853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45967.204811226853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45967.204811226853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45967.204811226853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45967.204811226853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45967.204811226853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45967.204811226853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45967.204811226853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45967.204811226853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45967.204811226853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45967.204811226853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45967.204811226853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45967.204811226853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45967.204811226853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45967.204811226853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45967.204811226853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45967.204811226853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45967.204811226853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45967.204811226853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45967.204811226853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45967.204811226853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45967.204811226853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45967.204811226853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45967.204811226853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45967.204811226853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45967.204811226853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45967.204811226853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45967.204811226853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45967.204811226853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45967.204811226853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45967.204811226853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45967.204811226853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45967.204811226853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45967.204811226853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45967.204811226853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45967.204811226853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45967.204811226853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45967.204811226853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45967.204811226853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45967.204811226853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45967.204811226853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45967.204811226853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45967.204811226853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45967.204811226853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45967.204811226853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45967.204811226853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45967.204811226853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45967.204811226853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45967.204811226853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45967.204811226853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45967.204811226853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45967.204811226853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45967.204811226853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45967.204811226853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45967.204811226853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45967.204811226853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45967.204811226853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45967.204811226853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45967.204811226853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45967.204811226853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45967.204811226853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45967.204811226853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45967.204811226853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45967.204811226853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45967.204811226853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45967.204811226853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45967.204811226853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45967.204811226853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45967.204811226853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45967.204811226853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45967.204811226853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45967.204811226853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45967.204811226853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45967.204811226853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45967.204811226853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45967.204811226853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45967.204811226853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45967.204811226853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45967.204811226853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45967.204811226853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45967.204811226853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45967.204811226853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45967.204811226853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45967.204811226853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45967.204811226853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45967.204811226853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45967.204811226853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45967.204811226853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45967.204811226853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45967.204811226853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45967.204811226853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45967.204811226853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45967.204811226853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45967.204811226853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45967.204811226853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45967.204811226853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45967.204811226853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45967.204811226853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45967.204811226853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45967.204811226853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45967.204811226853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45967.204811226853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45967.204811226853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45967.204811226853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45967.204811226853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45967.204811226853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45967.204811226853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45967.204811226853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45967.204811226853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45967.204811226853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45967.204811226853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45967.204811226853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45967.204811226853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45967.204811226853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45967.204811226853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45967.204811226853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45967.204811226853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45967.204811226853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45967.204811226853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45967.204811226853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45967.204811226853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45967.204811226853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45967.204811226853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45967.204811226853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45967.204811226853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45967.204811226853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45967.204811226853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45967.204811226853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45967.204811226853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45967.204811226853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45967.204811226853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45967.204811226853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45967.204811226853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45967.204811226853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45967.204811226853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45967.204811226853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45967.204811226853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45967.204811226853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45967.204811226853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45967.204811226853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45967.204811226853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45967.204811226853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45967.204811226853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45967.204811226853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45967.204811226853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45967.204811226853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45967.204811226853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45967.204811226853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45967.204811226853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45967.204811226853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45967.204811226853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45967.204811226853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45967.204811226853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45967.204811226853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45967.204811226853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45967.204811226853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45967.204811226853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45967.204811226853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45967.204811226853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45967.204811226853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45967.204811226853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45967.204811226853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45967.204811226853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45967.204811226853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45967.204811226853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45967.204811226853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45967.204811226853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45967.204811226853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45967.204811226853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45967.204811226853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45967.204811226853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45967.204811226853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45967.204811226853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45967.204811226853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45967.204811226853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45967.204811226853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45967.204811226853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45967.204811226853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45967.204811226853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45967.204811226853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45967.204811226853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45967.204811226853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45967.204811226853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45967.204811226853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45967.204811226853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45967.204811226853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45967.204811226853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45967.204811226853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45967.204811226853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45967.204811226853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45967.204811226853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45967.204811226853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45967.204811226853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45967.204811226853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45967.204811226853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45967.204811226853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45967.204811226853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45967.204811226853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45967.204811226853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45967.204811226853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45967.204811226853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45967.204811226853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45967.204811226853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45967.204811226853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45967.204811226853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45967.204811226853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45967.204811226853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45967.204811226853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45967.204811226853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45967.204811226853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45967.204811226853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45967.204811226853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45967.204811226853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45967.204811226853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45967.204811226853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45967.204811226853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45967.204811226853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45967.204811226853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45967.204811226853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45967.204811226853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45967.204811226853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45967.204811226853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45967.204811226853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45967.204811226853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45967.204811226853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45967.204811226853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45967.204811226853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45967.204811226853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45967.204811226853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45967.204811226853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45967.204811226853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45967.204811226853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45967.204811226853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45967.204811226853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45967.204811226853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45967.204811226853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45967.204811226853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45967.204811226853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45967.204811226853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45967.204811226853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45967.204811226853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45967.204811226853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45967.204811226853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45967.204811226853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45967.204811226853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45967.204811226853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45967.204811226853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45967.204811226853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45967.204811226853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45967.204811226853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45967.204811226853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45967.204811226853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45967.204811226853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45967.204811226853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45967.204811226853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45967.204811226853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45967.204811226853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45967.204811226853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45967.204811226853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45967.204811226853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45967.204811226853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45967.204811226853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45967.204811226853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45967.204811226853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45967.204811226853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45967.204811226853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45967.204811226853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45967.204811226853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45967.204811226853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45967.204811226853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45967.204811226853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45967.204811226853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45967.204811226853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45967.204811226853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45967.204811226853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45967.204811226853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45967.204811226853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45967.204811226853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45967.204811226853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45967.204811226853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45967.204811226853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45967.204811226853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45967.204811226853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45967.204811226853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45967.204811226853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45967.204811226853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45967.204811226853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45967.204811226853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45967.204811226853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45967.204811226853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45967.204811226853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45967.204811226853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45967.204811226853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45967.204811226853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45967.204811226853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45967.204811226853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45967.204811226853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45967.204811226853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45967.204811226853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45967.204811226853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45967.204811226853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45967.204811226853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45967.204811226853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45967.204811226853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45967.204811226853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45967.204811226853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45967.204811226853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45967.204811226853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45967.204811226853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45967.204811226853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45967.204811226853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45967.204811226853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45967.204811226853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45967.204811226853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45967.204811226853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45967.204811226853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45967.204811226853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45967.204811226853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45967.204811226853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45967.204811226853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45967.204811226853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45967.204811226853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45967.204811226853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45967.204811226853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45967.204811226853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45967.204811226853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45967.204811226853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45967.204811226853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45967.204811226853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45967.204811226853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45967.204811226853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45967.204811226853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45967.204811226853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45967.204811226853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45967.204811226853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45967.204811226853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45967.204811226853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45967.204811226853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45967.204811226853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45967.204811226853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45967.204811226853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45967.204811226853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45967.204811226853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45967.204811226853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45967.204811226853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45967.204811226853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45967.204811226853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45967.204811226853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45967.204811226853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45967.204811226853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45967.204811226853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45967.204811226853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45967.204811226853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45967.204811226853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45967.204811226853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45967.204811226853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45967.204811226853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45967.204811226853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45967.204811226853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45967.204811226853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45967.204811226853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45967.204811226853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45967.204811226853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45967.204811226853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45967.204811226853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45967.204811226853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45967.204811226853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45967.204811226853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45967.204811226853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45967.204811226853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45967.204811226853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45967.204811226853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45967.204811226853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45967.204811226853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45967.204811226853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45967.204811226853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45967.204811226853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45967.204811226853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45967.204811226853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45967.204811226853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45967.204811226853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45967.204811226853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45967.204811226853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45967.204811226853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45967.204811226853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45967.204811226853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45967.204811226853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45967.204811226853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45967.204811226853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45967.204811226853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45967.204811226853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263.72409363425686</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0.42131585648166947</v>
      </c>
      <c r="H3" s="120">
        <v>45966.777777777781</v>
      </c>
      <c r="I3" s="116" t="str">
        <f>IFERROR(VLOOKUP(D3,DB!A:F,6,0),"")</f>
        <v>Generator-SG</v>
      </c>
      <c r="J3" s="116" t="str">
        <f>IFERROR(VLOOKUP(D3,DB!A:G,7,0),"")</f>
        <v>Dead</v>
      </c>
      <c r="K3" s="122" t="s">
        <v>39116</v>
      </c>
      <c r="L3" s="118" t="str">
        <f>IFERROR(VLOOKUP(D3,DB!A:I,9,0),"")</f>
        <v>Latis</v>
      </c>
    </row>
    <row r="4" spans="1:16" ht="15" customHeight="1">
      <c r="A4" s="116" t="s">
        <v>39117</v>
      </c>
      <c r="B4" s="116" t="str">
        <f>IFERROR(VLOOKUP(D4,DB!A:K,11,0),"")</f>
        <v>R4</v>
      </c>
      <c r="C4" s="117">
        <v>1</v>
      </c>
      <c r="D4" s="92" t="s">
        <v>36478</v>
      </c>
      <c r="E4" s="95" t="s">
        <v>39021</v>
      </c>
      <c r="F4" s="120">
        <v>45966.923611111109</v>
      </c>
      <c r="G4" s="121">
        <f ca="1">IFERROR(NOW()-F4,"")</f>
        <v>0.28120011574355885</v>
      </c>
      <c r="H4" s="120">
        <v>45966.917939814812</v>
      </c>
      <c r="I4" s="116" t="str">
        <f>IFERROR(VLOOKUP(D4,DB!A:F,6,0),"")</f>
        <v>Generator-SG</v>
      </c>
      <c r="J4" s="116" t="str">
        <f>IFERROR(VLOOKUP(D4,DB!A:G,7,0),"")</f>
        <v>Dead</v>
      </c>
      <c r="K4" s="122" t="s">
        <v>39116</v>
      </c>
      <c r="L4" s="118" t="str">
        <f>IFERROR(VLOOKUP(D4,DB!A:I,9,0),"")</f>
        <v>Latis</v>
      </c>
    </row>
    <row r="5" spans="1:16" ht="15" customHeight="1">
      <c r="A5" s="116"/>
      <c r="B5" s="116" t="str">
        <f>IFERROR(VLOOKUP(D5,DB!A:K,11,0),"")</f>
        <v/>
      </c>
      <c r="C5" s="117"/>
      <c r="D5" s="92"/>
      <c r="E5" s="95"/>
      <c r="F5" s="120"/>
      <c r="G5" s="121">
        <f ca="1">IFERROR(NOW()-F5,"")</f>
        <v>45967.204811226853</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45967.204811226853</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45967.204811226853</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45967.204811226853</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45967.204811226853</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45967.204811226853</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45967.204811226853</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45967.204811226853</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45967.204811226853</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45967.204811226853</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45967.204811226853</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45967.204811226853</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45967.204811226853</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45967.204811226853</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45967.204811226853</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45967.204811226853</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45967.204811226853</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45967.204811226853</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45967.204811226853</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45967.204811226853</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45967.204811226853</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45967.204811226853</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45967.204811226853</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45967.204811226853</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45967.204811226853</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45967.204811226853</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45967.204811226853</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45967.204811226853</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45967.204811226853</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45967.204811226853</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45967.204811226853</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7" sqref="F6:F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39118</v>
      </c>
      <c r="B2" s="37" t="str">
        <f>IFERROR(VLOOKUP(D2,DB!A:K,11,0),"")</f>
        <v>R5</v>
      </c>
      <c r="C2" s="37">
        <v>3</v>
      </c>
      <c r="D2" s="115" t="s">
        <v>36011</v>
      </c>
      <c r="E2" s="37" t="s">
        <v>39021</v>
      </c>
      <c r="F2" s="38">
        <v>45891.832060185188</v>
      </c>
      <c r="G2" s="138">
        <f ca="1">IFERROR(NOW()-F2,"")</f>
        <v>75.372751041664742</v>
      </c>
      <c r="H2" s="38">
        <v>45891.790393518517</v>
      </c>
      <c r="I2" s="37" t="str">
        <f>IFERROR(VLOOKUP(D2,DB!A:F,6,0),"")</f>
        <v>Generator-SG</v>
      </c>
      <c r="J2" s="37" t="str">
        <f>IFERROR(VLOOKUP(D2,DB!A:G,7,0),"")</f>
        <v>Vandalized</v>
      </c>
      <c r="K2" s="37" t="s">
        <v>39119</v>
      </c>
      <c r="L2" s="37" t="str">
        <f>IFERROR(VLOOKUP(D2,DB!A:I,9,0),"")</f>
        <v>Latis</v>
      </c>
      <c r="M2" s="114"/>
    </row>
    <row r="3" spans="1:13" ht="30.75">
      <c r="A3" s="37" t="s">
        <v>39120</v>
      </c>
      <c r="B3" s="37" t="str">
        <f>IFERROR(VLOOKUP(D3,DB!A:K,11,0),"")</f>
        <v>R5</v>
      </c>
      <c r="C3" s="37">
        <v>1</v>
      </c>
      <c r="D3" s="37" t="s">
        <v>33268</v>
      </c>
      <c r="E3" s="37" t="s">
        <v>39102</v>
      </c>
      <c r="F3" s="38">
        <v>45926.188877314817</v>
      </c>
      <c r="G3" s="138">
        <f t="shared" ref="G3" ca="1" si="0">IFERROR(NOW()-F3,"")</f>
        <v>41.015933912036417</v>
      </c>
      <c r="H3" s="38">
        <v>45926.158159722225</v>
      </c>
      <c r="I3" s="37" t="str">
        <f>IFERROR(VLOOKUP(D3,DB!A:F,6,0),"")</f>
        <v>SCECO</v>
      </c>
      <c r="J3" s="37" t="str">
        <f>IFERROR(VLOOKUP(D3,DB!A:G,7,0),"")</f>
        <v>Good</v>
      </c>
      <c r="K3" s="37" t="s">
        <v>39121</v>
      </c>
      <c r="L3" s="37" t="str">
        <f>IFERROR(VLOOKUP(D3,DB!A:I,9,0),"")</f>
        <v>Latis</v>
      </c>
      <c r="M3" s="114"/>
    </row>
    <row r="4" spans="1:13" ht="48" customHeight="1">
      <c r="A4" s="146" t="s">
        <v>39122</v>
      </c>
      <c r="B4" s="146" t="str">
        <f>IFERROR(VLOOKUP(D4,DB!A:K,11,0),"")</f>
        <v>R5</v>
      </c>
      <c r="C4" s="146">
        <v>1</v>
      </c>
      <c r="D4" s="146" t="s">
        <v>34758</v>
      </c>
      <c r="E4" s="146" t="s">
        <v>39102</v>
      </c>
      <c r="F4" s="147">
        <v>45948.661111111112</v>
      </c>
      <c r="G4" s="148">
        <f ca="1">IFERROR(NOW()-F4,"")</f>
        <v>18.543700115740648</v>
      </c>
      <c r="H4" s="147">
        <v>45948.661111111112</v>
      </c>
      <c r="I4" s="146" t="str">
        <f>IFERROR(VLOOKUP(D4,DB!A:F,6,0),"")</f>
        <v>SCECO</v>
      </c>
      <c r="J4" s="146" t="str">
        <f>IFERROR(VLOOKUP(D4,DB!A:G,7,0),"")</f>
        <v>Dead</v>
      </c>
      <c r="K4" s="146" t="s">
        <v>39123</v>
      </c>
      <c r="L4" s="146" t="str">
        <f>IFERROR(VLOOKUP(D4,DB!A:I,9,0),"")</f>
        <v>Latis</v>
      </c>
    </row>
    <row r="5" spans="1:13" ht="15">
      <c r="A5" s="146" t="s">
        <v>39124</v>
      </c>
      <c r="B5" s="146" t="str">
        <f>IFERROR(VLOOKUP(D5,DB!A:K,11,0),"")</f>
        <v>R5</v>
      </c>
      <c r="C5" s="146">
        <v>1</v>
      </c>
      <c r="D5" s="146" t="s">
        <v>32330</v>
      </c>
      <c r="E5" s="146" t="s">
        <v>39021</v>
      </c>
      <c r="F5" s="147">
        <v>45966.952418981484</v>
      </c>
      <c r="G5" s="148">
        <f ca="1">IFERROR(NOW()-F5,"")</f>
        <v>0.25239224536926486</v>
      </c>
      <c r="H5" s="147">
        <v>45966.946793981479</v>
      </c>
      <c r="I5" s="146" t="str">
        <f>IFERROR(VLOOKUP(D5,DB!A:F,6,0),"")</f>
        <v>SCECO</v>
      </c>
      <c r="J5" s="146" t="str">
        <f>IFERROR(VLOOKUP(D5,DB!A:G,7,0),"")</f>
        <v>Dead</v>
      </c>
      <c r="K5" s="146" t="s">
        <v>39125</v>
      </c>
      <c r="L5" s="146" t="str">
        <f>IFERROR(VLOOKUP(D5,DB!A:I,9,0),"")</f>
        <v>Latis</v>
      </c>
    </row>
    <row r="6" spans="1:13" ht="15">
      <c r="A6" s="146" t="s">
        <v>39126</v>
      </c>
      <c r="B6" s="146" t="str">
        <f>IFERROR(VLOOKUP(D6,DB!A:K,11,0),"")</f>
        <v>R5</v>
      </c>
      <c r="C6" s="146">
        <v>1</v>
      </c>
      <c r="D6" s="146" t="s">
        <v>33933</v>
      </c>
      <c r="E6" s="146" t="s">
        <v>39021</v>
      </c>
      <c r="F6" s="147">
        <v>45967.176620370374</v>
      </c>
      <c r="G6" s="148">
        <f ca="1">IFERROR(NOW()-F6,"")</f>
        <v>2.8190856479341164E-2</v>
      </c>
      <c r="H6" s="147">
        <v>45967.170891203707</v>
      </c>
      <c r="I6" s="146" t="str">
        <f>IFERROR(VLOOKUP(D6,DB!A:F,6,0),"")</f>
        <v>Generator-SG</v>
      </c>
      <c r="J6" s="146" t="str">
        <f>IFERROR(VLOOKUP(D6,DB!A:G,7,0),"")</f>
        <v>Vandalized</v>
      </c>
      <c r="K6" s="146" t="s">
        <v>39127</v>
      </c>
      <c r="L6" s="146" t="str">
        <f>IFERROR(VLOOKUP(D6,DB!A:I,9,0),"")</f>
        <v>Latis</v>
      </c>
    </row>
    <row r="7" spans="1:13" ht="15">
      <c r="A7" s="146"/>
      <c r="B7" s="146" t="str">
        <f>IFERROR(VLOOKUP(D7,DB!A:K,11,0),"")</f>
        <v/>
      </c>
      <c r="C7" s="146"/>
      <c r="D7" s="146"/>
      <c r="E7" s="146"/>
      <c r="F7" s="147"/>
      <c r="G7" s="148">
        <f ca="1">IFERROR(NOW()-F7,"")</f>
        <v>45967.204811226853</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45967.204811226853</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45967.204811226853</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45967.204811226853</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45967.204811226853</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45967.204811226853</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45967.204811226853</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45967.204811226853</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45967.204811226853</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45967.204811226853</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45967.204811226853</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45967.204811226853</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45967.204811226853</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45967.204811226853</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45967.204811226853</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45967.204811226853</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45967.204811226853</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45967.204811226853</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45967.204811226853</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45967.204811226853</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45967.204811226853</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45967.204811226853</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45967.204811226853</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45967.204811226853</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45967.204811226853</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45967.204811226853</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45967.204811226853</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45967.204811226853</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45967.204811226853</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45967.204811226853</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45967.204811226853</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45967.204811226853</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45967.204811226853</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45967.204811226853</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45967.204811226853</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45967.204811226853</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45967.204811226853</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45967.204811226853</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45967.204811226853</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45967.204811226853</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45967.204811226853</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45967.204811226853</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45967.204811226853</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45967.204811226853</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45967.204811226853</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45967.204811226853</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45967.204811226853</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45967.204811226853</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45967.204811226853</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45967.204811226853</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45967.204811226853</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45967.204811226853</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45967.204811226853</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45967.204811226853</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45967.204811226853</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45967.204811226853</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45967.204811226853</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45967.204811226853</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45967.204811226853</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45967.204811226853</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45967.204811226853</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45967.204811226853</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45967.204811226853</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45967.204811226853</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45967.204811226853</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45967.204811226853</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45967.204811226853</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45967.204811226853</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45967.204811226853</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45967.204811226853</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45967.204811226853</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45967.204811226853</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45967.204811226853</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45967.204811226853</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45967.204811226853</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45967.204811226853</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45967.204811226853</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45967.204811226853</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45967.204811226853</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45967.204811226853</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45967.204811226853</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45967.204811226853</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45967.204811226853</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45967.204811226853</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45967.204811226853</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45967.204811226853</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45967.204811226853</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45967.204811226853</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45967.204811226853</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45967.204811226853</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45967.204811226853</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45967.204811226853</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45967.204811226853</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45967.204811226853</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45967.204811226853</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45967.204811226853</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45967.204811226853</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45967.204811226853</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45967.204811226853</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45967.204811226853</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45967.204811226853</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45967.204811226853</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45967.204811226853</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45967.204811226853</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45967.204811226853</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45967.204811226853</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45967.204811226853</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45967.204811226853</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45967.204811226853</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45967.204811226853</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45967.204811226853</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45967.204811226853</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45967.204811226853</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45967.204811226853</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45967.204811226853</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45967.204811226853</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45967.204811226853</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45967.204811226853</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45967.204811226853</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45967.204811226853</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45967.204811226853</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45967.204811226853</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45967.204811226853</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45967.204811226853</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45967.204811226853</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45967.204811226853</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45967.204811226853</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45967.204811226853</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45967.204811226853</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45967.204811226853</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45967.204811226853</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45967.204811226853</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45967.204811226853</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45967.204811226853</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45967.204811226853</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45967.204811226853</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45967.204811226853</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45967.204811226853</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45967.204811226853</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45967.204811226853</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45967.204811226853</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45967.204811226853</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45967.204811226853</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45967.204811226853</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45967.204811226853</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45967.204811226853</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45967.204811226853</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45967.204811226853</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45967.204811226853</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45967.204811226853</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45967.204811226853</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45967.204811226853</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45967.204811226853</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45967.204811226853</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45967.204811226853</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45967.204811226853</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45967.204811226853</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45967.204811226853</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45967.204811226853</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45967.204811226853</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45967.204811226853</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45967.204811226853</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45967.204811226853</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45967.204811226853</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45967.204811226853</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45967.204811226853</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45967.204811226853</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45967.204811226853</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45967.204811226853</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45967.204811226853</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45967.204811226853</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45967.204811226853</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45967.204811226853</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45967.204811226853</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45967.204811226853</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45967.204811226853</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45967.204811226853</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45967.204811226853</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45967.204811226853</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45967.204811226853</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45967.204811226853</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45967.204811226853</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45967.204811226853</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45967.204811226853</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45967.204811226853</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45967.204811226853</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45967.204811226853</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45967.204811226853</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45967.204811226853</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45967.204811226853</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45967.204811226853</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45967.204811226853</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45967.204811226853</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45967.204811226853</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45967.204811226853</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45967.204811226853</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45967.204811226853</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45967.204811226853</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45967.204811226853</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45967.204811226853</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45967.204811226853</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45967.204811226853</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45967.204811226853</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45967.204811226853</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45967.204811226853</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45967.204811226853</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45967.204811226853</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45967.204811226853</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45967.204811226853</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45967.204811226853</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45967.204811226853</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45967.204811226853</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45967.204811226853</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45967.204811226853</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45967.204811226853</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45967.204811226853</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45967.204811226853</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45967.204811226853</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45967.204811226853</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45967.204811226853</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45967.204811226853</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45967.204811226853</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45967.204811226853</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45967.204811226853</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45967.204811226853</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45967.204811226853</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45967.204811226853</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45967.204811226853</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45967.204811226853</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45967.204811226853</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45967.204811226853</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45967.204811226853</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45967.204811226853</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45967.204811226853</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45967.204811226853</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45967.204811226853</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45967.204811226853</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45967.204811226853</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45967.204811226853</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45967.204811226853</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45967.204811226853</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45967.204811226853</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45967.204811226853</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45967.204811226853</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45967.204811226853</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45967.204811226853</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45967.204811226853</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45967.204811226853</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45967.204811226853</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45967.204811226853</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45967.204811226853</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45967.204811226853</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45967.204811226853</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45967.204811226853</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45967.204811226853</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45967.204811226853</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45967.204811226853</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45967.204811226853</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45967.204811226853</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45967.204811226853</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45967.204811226853</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45967.204811226853</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45967.204811226853</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45967.204811226853</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45967.204811226853</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45967.204811226853</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45967.204811226853</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45967.204811226853</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45967.204811226853</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45967.204811226853</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45967.204811226853</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45967.204811226853</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45967.204811226853</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45967.204811226853</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45967.204811226853</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45967.204811226853</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45967.204811226853</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45967.204811226853</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45967.204811226853</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45967.204811226853</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45967.204811226853</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45967.204811226853</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45967.204811226853</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45967.204811226853</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45967.204811226853</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45967.204811226853</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45967.204811226853</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45967.204811226853</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45967.204811226853</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45967.204811226853</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45967.204811226853</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45967.204811226853</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45967.204811226853</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45967.204811226853</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45967.204811226853</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45967.204811226853</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45967.204811226853</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45967.204811226853</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45967.204811226853</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45967.204811226853</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45967.204811226853</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45967.204811226853</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45967.204811226853</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45967.204811226853</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45967.204811226853</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45967.204811226853</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45967.204811226853</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45967.204811226853</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45967.204811226853</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45967.204811226853</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45967.204811226853</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45967.204811226853</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45967.204811226853</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45967.204811226853</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45967.204811226853</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45967.204811226853</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45967.204811226853</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45967.204811226853</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45967.204811226853</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45967.204811226853</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45967.204811226853</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45967.204811226853</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45967.204811226853</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45967.204811226853</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45967.204811226853</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45967.204811226853</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45967.204811226853</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45967.204811226853</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45967.204811226853</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45967.204811226853</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2025-11-06T01:56:43Z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