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736" documentId="120_S{2AC9BD13-BADA-5192-A53E-5A8FF88502F6}" xr6:coauthVersionLast="47" xr6:coauthVersionMax="47" xr10:uidLastSave="{3D8CFE38-755A-4093-B978-613E0E1FF3F0}"/>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<sst xmlns="http://schemas.openxmlformats.org/spreadsheetml/2006/main" count="181523" uniqueCount="39139">
  <si>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</si>
  <si>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</si>
  <si>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</si>
  <si>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</si>
  <si>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</si>
  <si>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</si>
  <si>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</si>
  <si>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</si>
  <si>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</si>
  <si>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</si>
  <si>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</si>
  <si>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</si>
  <si>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</si>
  <si>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</si>
  <si>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</si>
  <si>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</si>
  <si>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</si>
  <si>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</si>
  <si>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</si>
  <si>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</si>
  <si>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</si>
  <si>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</si>
  <si>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</si>
  <si>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</si>
  <si>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</si>
  <si>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</si>
  <si>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</si>
  <si>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</si>
  <si>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</si>
  <si>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</si>
  <si>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</si>
  <si>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</si>
  <si>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</si>
  <si>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</si>
  <si>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</si>
  <si>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</si>
  <si>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</si>
  <si>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</si>
  <si>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</si>
  <si>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</si>
  <si>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</si>
  <si>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</si>
  <si>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</si>
  <si>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</si>
  <si>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</si>
  <si>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</si>
  <si>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</si>
  <si>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</si>
  <si>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</si>
  <si>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</si>
  <si>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</si>
  <si>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</si>
  <si>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</si>
  <si>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</si>
  <si>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</si>
  <si>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</si>
  <si>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</si>
  <si>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</si>
  <si>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</si>
  <si>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</si>
  <si>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</si>
  <si>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</si>
  <si>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</si>
  <si>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</si>
  <si>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</si>
  <si>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</si>
  <si>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</si>
  <si>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</si>
  <si>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</si>
  <si>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</si>
  <si>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</si>
  <si>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</si>
  <si>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</si>
  <si>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</si>
  <si>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</si>
  <si>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</si>
  <si>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</si>
  <si>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</si>
  <si>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</si>
  <si>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</si>
  <si>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</si>
  <si>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</si>
  <si>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</si>
  <si>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</si>
  <si>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</si>
  <si>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</si>
  <si>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</si>
  <si>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</si>
  <si>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</si>
  <si>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</si>
  <si>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</si>
  <si>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</si>
  <si>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</si>
  <si>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</si>
  <si>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</si>
  <si>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</si>
  <si>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</si>
  <si>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</si>
  <si>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</si>
  <si>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</si>
  <si>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</si>
  <si>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</si>
  <si>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</si>
  <si>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</si>
  <si>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</si>
  <si>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</si>
  <si>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</si>
  <si>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</si>
  <si>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</si>
  <si>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</si>
  <si>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</si>
  <si>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</si>
  <si>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</si>
  <si>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</si>
  <si>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</si>
  <si>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</si>
  <si>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</si>
  <si>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</si>
  <si>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</si>
  <si>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</si>
  <si>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</si>
  <si>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</si>
  <si>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</si>
  <si>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</si>
  <si>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</si>
  <si>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</si>
  <si>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</si>
  <si>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</si>
  <si>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</si>
  <si>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</si>
  <si>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</si>
  <si>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</si>
  <si>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</si>
  <si>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</si>
  <si>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</si>
  <si>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</si>
  <si>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</si>
  <si>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</si>
  <si>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</si>
  <si>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</si>
  <si>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</si>
  <si>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</si>
  <si>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</si>
  <si>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</si>
  <si>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</si>
  <si>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</si>
  <si>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</si>
  <si>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</si>
  <si>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</si>
  <si>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</si>
  <si>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</si>
  <si>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</si>
  <si>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</si>
  <si>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</si>
  <si>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</si>
  <si>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</si>
  <si>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</si>
  <si>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</si>
  <si>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</si>
  <si>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</si>
  <si>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</si>
  <si>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</si>
  <si>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</si>
  <si>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</si>
  <si>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</si>
  <si>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</si>
  <si>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</si>
  <si>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</si>
  <si>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</si>
  <si>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</si>
  <si>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</si>
  <si>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</si>
  <si>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</si>
  <si>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</si>
  <si>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</si>
  <si>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</si>
  <si>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</si>
  <si>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</si>
  <si>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</si>
  <si>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</si>
  <si>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</si>
  <si>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</si>
  <si>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</si>
  <si>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</si>
  <si>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</si>
  <si>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</si>
  <si>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</si>
  <si>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</si>
  <si>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</si>
  <si>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</si>
  <si>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</si>
  <si>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</si>
  <si>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</si>
  <si>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</si>
  <si>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</si>
  <si>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</si>
  <si>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</si>
  <si>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</si>
  <si>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</si>
  <si>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</si>
  <si>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</si>
  <si>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</si>
  <si>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</si>
  <si>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</si>
  <si>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</si>
  <si>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</si>
  <si>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</si>
  <si>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</si>
  <si>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</si>
  <si>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</si>
  <si>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</si>
  <si>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</si>
  <si>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</si>
  <si>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</si>
  <si>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</si>
  <si>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</si>
  <si>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</si>
  <si>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</si>
  <si>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</si>
  <si>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</si>
  <si>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</si>
  <si>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</si>
  <si>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</si>
  <si>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</si>
  <si>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</si>
  <si>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</si>
  <si>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</si>
  <si>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</si>
  <si>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</si>
  <si>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</si>
  <si>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</si>
  <si>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</si>
  <si>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</si>
  <si>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</si>
  <si>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</si>
  <si>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</si>
  <si>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</si>
  <si>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</si>
  <si>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</si>
  <si>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</si>
  <si>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</si>
  <si>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</si>
  <si>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</si>
  <si>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</si>
  <si>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</si>
  <si>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</si>
  <si>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</si>
  <si>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</si>
  <si>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</si>
  <si>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</si>
  <si>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</si>
  <si>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</si>
  <si>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</si>
  <si>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</si>
  <si>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</si>
  <si>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</si>
  <si>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</si>
  <si>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</si>
  <si>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</si>
  <si>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</si>
  <si>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</si>
  <si>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</si>
  <si>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</si>
  <si>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</si>
  <si>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</si>
  <si>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</si>
  <si>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</si>
  <si>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</si>
  <si>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</si>
  <si>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</si>
  <si>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</si>
  <si>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</si>
  <si>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</si>
  <si>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</si>
  <si>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</si>
  <si>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</si>
  <si>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</si>
  <si>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</si>
  <si>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</si>
  <si>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</si>
  <si>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</si>
  <si>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</si>
  <si>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</si>
  <si>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</si>
  <si>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</si>
  <si>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</si>
  <si>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</si>
  <si>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</si>
  <si>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</si>
  <si>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</si>
  <si>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</si>
  <si>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</si>
  <si>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</si>
  <si>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</si>
  <si>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</si>
  <si>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</si>
  <si>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</si>
  <si>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</si>
  <si>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</si>
  <si>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</si>
  <si>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</si>
  <si>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</si>
  <si>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</si>
  <si>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</si>
  <si>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</si>
  <si>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</si>
  <si>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</si>
  <si>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</si>
  <si>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</si>
  <si>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</si>
  <si>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</si>
  <si>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</si>
  <si>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</si>
  <si>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</si>
  <si>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</si>
  <si>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</si>
  <si>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</si>
  <si>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</si>
  <si>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</si>
  <si>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</si>
  <si>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</si>
  <si>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</si>
  <si>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</si>
  <si>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</si>
  <si>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</si>
  <si>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</si>
  <si>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</si>
  <si>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</si>
  <si>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</si>
  <si>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</si>
  <si>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</si>
  <si>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</si>
  <si>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</si>
  <si>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</si>
  <si>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</si>
  <si>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</si>
  <si>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</si>
  <si>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</si>
  <si>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</si>
  <si>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</si>
  <si>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</si>
  <si>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</si>
  <si>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</si>
  <si>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</si>
  <si>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</si>
  <si>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</si>
  <si>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</si>
  <si>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</si>
  <si>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</si>
  <si>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</si>
  <si>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</si>
  <si>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</si>
  <si>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</si>
  <si>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</si>
  <si>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</si>
  <si>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</si>
  <si>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</si>
  <si>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</si>
  <si>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</si>
  <si>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</si>
  <si>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</si>
  <si>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</si>
  <si>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</si>
  <si>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</si>
  <si>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</si>
  <si>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</si>
  <si>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</si>
  <si>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</si>
  <si>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</si>
  <si>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</si>
  <si>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</si>
  <si>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</si>
  <si>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</si>
  <si>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</si>
  <si>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</si>
  <si>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</si>
  <si>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</si>
  <si>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</si>
  <si>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</si>
  <si>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</si>
  <si>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</si>
  <si>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</si>
  <si>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</si>
  <si>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</si>
  <si>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</si>
  <si>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</si>
  <si>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</si>
  <si>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</si>
  <si>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</si>
  <si>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</si>
  <si>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</si>
  <si>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</si>
  <si>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</si>
  <si>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</si>
  <si>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</si>
  <si>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</si>
  <si>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</si>
  <si>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</si>
  <si>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</si>
  <si>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</si>
  <si>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</si>
  <si>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</si>
  <si>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</si>
  <si>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</si>
  <si>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</si>
  <si>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</si>
  <si>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</si>
  <si>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</si>
  <si>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</si>
  <si>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</si>
  <si>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</si>
  <si>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</si>
  <si>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</si>
  <si>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</si>
  <si>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</si>
  <si>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</si>
  <si>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</si>
  <si>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</si>
  <si>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</si>
  <si>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</si>
  <si>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</si>
  <si>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</si>
  <si>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</si>
  <si>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</si>
  <si>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</si>
  <si>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</si>
  <si>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</si>
  <si>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</si>
  <si>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</si>
  <si>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</si>
  <si>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</si>
  <si>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</si>
  <si>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</si>
  <si>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</si>
  <si>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</si>
  <si>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</si>
  <si>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</si>
  <si>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</si>
  <si>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</si>
  <si>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</si>
  <si>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</si>
  <si>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</si>
  <si>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</si>
  <si>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</si>
  <si>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</si>
  <si>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</si>
  <si>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</si>
  <si>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</si>
  <si>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</si>
  <si>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</si>
  <si>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</si>
  <si>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</si>
  <si>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</si>
  <si>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</si>
  <si>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</si>
  <si>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</si>
  <si>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</si>
  <si>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</si>
  <si>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</si>
  <si>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</si>
  <si>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</si>
  <si>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</si>
  <si>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</si>
  <si>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</si>
  <si>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</si>
  <si>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</si>
  <si>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</si>
  <si>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</si>
  <si>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</si>
  <si>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</si>
  <si>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</si>
  <si>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</si>
  <si>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</si>
  <si>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</si>
  <si>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</si>
  <si>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</si>
  <si>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</si>
  <si>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</si>
  <si>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</si>
  <si>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</si>
  <si>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</si>
  <si>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</si>
  <si>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</si>
  <si>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</si>
  <si>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</si>
  <si>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</si>
  <si>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</si>
  <si>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</si>
  <si>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</si>
  <si>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</si>
  <si>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</si>
  <si>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</si>
  <si>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</si>
  <si>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</si>
  <si>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</si>
  <si>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</si>
  <si>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</si>
  <si>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</si>
  <si>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</si>
  <si>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</si>
  <si>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</si>
  <si>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</si>
  <si>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</si>
  <si>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</si>
  <si>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</si>
  <si>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</si>
  <si>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</si>
  <si>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</si>
  <si>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</si>
  <si>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</si>
  <si>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</si>
  <si>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</si>
  <si>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</si>
  <si>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</si>
  <si>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</si>
  <si>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</si>
  <si>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</si>
  <si>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</si>
  <si>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</si>
  <si>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</si>
  <si>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</si>
  <si>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</si>
  <si>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</si>
  <si>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</si>
  <si>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</si>
  <si>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</si>
  <si>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</si>
  <si>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</si>
  <si>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</si>
  <si>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</si>
  <si>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</si>
  <si>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</si>
  <si>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</si>
  <si>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</si>
  <si>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</si>
  <si>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</si>
  <si>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</si>
  <si>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</si>
  <si>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</si>
  <si>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</si>
  <si>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</si>
  <si>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</si>
  <si>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</si>
  <si>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</si>
  <si>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</si>
  <si>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</si>
  <si>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</si>
  <si>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</si>
  <si>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</si>
  <si>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</si>
  <si>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</si>
  <si>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</si>
  <si>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</si>
  <si>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</si>
  <si>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</si>
  <si>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</si>
  <si>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</si>
  <si>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</si>
  <si>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</si>
  <si>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</si>
  <si>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</si>
  <si>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</si>
  <si>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</si>
  <si>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</si>
  <si>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</si>
  <si>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</si>
  <si>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</si>
  <si>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</si>
  <si>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</si>
  <si>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</si>
  <si>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</si>
  <si>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</si>
  <si>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</si>
  <si>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</si>
  <si>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</si>
  <si>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</si>
  <si>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</si>
  <si>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</si>
  <si>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</si>
  <si>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</si>
  <si>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</si>
  <si>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</si>
  <si>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</si>
  <si>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</si>
  <si>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</si>
  <si>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</si>
  <si>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</si>
  <si>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</si>
  <si>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</si>
  <si>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</si>
  <si>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</si>
  <si>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</si>
  <si>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</si>
  <si>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</si>
  <si>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</si>
  <si>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</si>
  <si>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</si>
  <si>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</si>
  <si>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</si>
  <si>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</si>
  <si>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</si>
  <si>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</si>
  <si>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</si>
  <si>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</si>
  <si>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</si>
  <si>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</si>
  <si>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</si>
  <si>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</si>
  <si>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</si>
  <si>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</si>
  <si>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</si>
  <si>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</si>
  <si>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</si>
  <si>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</si>
  <si>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</si>
  <si>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</si>
  <si>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</si>
  <si>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</si>
  <si>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</si>
  <si>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</si>
  <si>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</si>
  <si>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</si>
  <si>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</si>
  <si>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</si>
  <si>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</si>
  <si>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</si>
  <si>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</si>
  <si>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</si>
  <si>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</si>
  <si>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</si>
  <si>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</si>
  <si>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</si>
  <si>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</si>
  <si>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</si>
  <si>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</si>
  <si>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</si>
  <si>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</si>
  <si>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</si>
  <si>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</si>
  <si>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</si>
  <si>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</si>
  <si>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</si>
  <si>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</si>
  <si>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</si>
  <si>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</si>
  <si>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</si>
  <si>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</si>
  <si>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</si>
  <si>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</si>
  <si>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</si>
  <si>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</si>
  <si>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</si>
  <si>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</si>
  <si>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</si>
  <si>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</si>
  <si>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</si>
  <si>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</si>
  <si>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</si>
  <si>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</si>
  <si>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</si>
  <si>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</si>
  <si>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</si>
  <si>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</si>
  <si>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</si>
  <si>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</si>
  <si>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</si>
  <si>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</si>
  <si>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</si>
  <si>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</si>
  <si>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</si>
  <si>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</si>
  <si>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</si>
  <si>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</si>
  <si>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</si>
  <si>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</si>
  <si>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</si>
  <si>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</si>
  <si>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</si>
  <si>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</si>
  <si>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</si>
  <si>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</si>
  <si>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</si>
  <si>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</si>
  <si>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</si>
  <si>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</si>
  <si>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</si>
  <si>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</si>
  <si>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</si>
  <si>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</si>
  <si>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</si>
  <si>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</si>
  <si>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</si>
  <si>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</si>
  <si>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</si>
  <si>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</si>
  <si>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</si>
  <si>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</si>
  <si>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</si>
  <si>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</si>
  <si>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</si>
  <si>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</si>
  <si>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</si>
  <si>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</si>
  <si>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</si>
  <si>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</si>
  <si>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</si>
  <si>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</si>
  <si>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</si>
  <si>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</si>
  <si>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</si>
  <si>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</si>
  <si>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</si>
  <si>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</si>
  <si>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</si>
  <si>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</si>
  <si>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</si>
  <si>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</si>
  <si>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</si>
  <si>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</si>
  <si>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</si>
  <si>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</si>
  <si>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</si>
  <si>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</si>
  <si>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</si>
  <si>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</si>
  <si>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</si>
  <si>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</si>
  <si>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</si>
  <si>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</si>
  <si>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</si>
  <si>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</si>
  <si>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</si>
  <si>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</si>
  <si>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</si>
  <si>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</si>
  <si>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</si>
  <si>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</si>
  <si>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</si>
  <si>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</si>
  <si>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</si>
  <si>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</si>
  <si>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</si>
  <si>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</si>
  <si>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</si>
  <si>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</si>
  <si>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</si>
  <si>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</si>
  <si>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</si>
  <si>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</si>
  <si>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</si>
  <si>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</si>
  <si>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</si>
  <si>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</si>
  <si>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</si>
  <si>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</si>
  <si>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</si>
  <si>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</si>
  <si>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</si>
  <si>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</si>
  <si>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</si>
  <si>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</si>
  <si>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</si>
  <si>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</si>
  <si>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</si>
  <si>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</si>
  <si>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</si>
  <si>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</si>
  <si>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</si>
  <si>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</si>
  <si>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</si>
  <si>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</si>
  <si>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</si>
  <si>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</si>
  <si>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</si>
  <si>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</si>
  <si>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</si>
  <si>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</si>
  <si>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</si>
  <si>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</si>
  <si>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</si>
  <si>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</si>
  <si>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</si>
  <si>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</si>
  <si>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</si>
  <si>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</si>
  <si>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</si>
  <si>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</si>
  <si>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</si>
  <si>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</si>
  <si>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</si>
  <si>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</si>
  <si>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</si>
  <si>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</si>
  <si>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</si>
  <si>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</si>
  <si>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</si>
  <si>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</si>
  <si>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</si>
  <si>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</si>
  <si>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</si>
  <si>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</si>
  <si>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</si>
  <si>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</si>
  <si>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</si>
  <si>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</si>
  <si>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</si>
  <si>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</si>
  <si>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</si>
  <si>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</si>
  <si>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</si>
  <si>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</si>
  <si>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</si>
  <si>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</si>
  <si>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</si>
  <si>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</si>
  <si>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</si>
  <si>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</si>
  <si>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</si>
  <si>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</si>
  <si>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</si>
  <si>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</si>
  <si>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</si>
  <si>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</si>
  <si>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</si>
  <si>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</si>
  <si>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</si>
  <si>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</si>
  <si>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</si>
  <si>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</si>
  <si>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</si>
  <si>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</si>
  <si>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</si>
  <si>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</si>
  <si>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</si>
  <si>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</si>
  <si>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</si>
  <si>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</si>
  <si>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</si>
  <si>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</si>
  <si>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</si>
  <si>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</si>
  <si>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</si>
  <si>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</si>
  <si>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</si>
  <si>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</si>
  <si>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</si>
  <si>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</si>
  <si>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</si>
  <si>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</si>
  <si>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</si>
  <si>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</si>
  <si>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</si>
  <si>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</si>
  <si>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</si>
  <si>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</si>
  <si>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</si>
  <si>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</si>
  <si>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</si>
  <si>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</si>
  <si>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</si>
  <si>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</si>
  <si>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</si>
  <si>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</si>
  <si>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</si>
  <si>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</si>
  <si>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</si>
  <si>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</si>
  <si>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</si>
  <si>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</si>
  <si>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</si>
  <si>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</si>
  <si>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</si>
  <si>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</si>
  <si>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</si>
  <si>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</si>
  <si>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</si>
  <si>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</si>
  <si>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</si>
  <si>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</si>
  <si>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</si>
  <si>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</si>
  <si>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</si>
  <si>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</si>
  <si>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</si>
  <si>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</si>
  <si>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</si>
  <si>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</si>
  <si>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</si>
  <si>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</si>
  <si>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</si>
  <si>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</si>
  <si>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</si>
  <si>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</si>
  <si>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</si>
  <si>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</si>
  <si>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</si>
  <si>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</si>
  <si>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</si>
  <si>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</si>
  <si>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</si>
  <si>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</si>
  <si>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</si>
  <si>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</si>
  <si>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</si>
  <si>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</si>
  <si>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</si>
  <si>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</si>
  <si>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</si>
  <si>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</si>
  <si>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</si>
  <si>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</si>
  <si>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</si>
  <si>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</si>
  <si>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</si>
  <si>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</si>
  <si>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</si>
  <si>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</si>
  <si>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</si>
  <si>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</si>
  <si>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</si>
  <si>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</si>
  <si>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</si>
  <si>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</si>
  <si>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</si>
  <si>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</si>
  <si>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</si>
  <si>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</si>
  <si>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</si>
  <si>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</si>
  <si>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</si>
  <si>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</si>
  <si>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</si>
  <si>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</si>
  <si>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</si>
  <si>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</si>
  <si>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</si>
  <si>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</si>
  <si>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</si>
  <si>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</si>
  <si>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</si>
  <si>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</si>
  <si>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</si>
  <si>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</si>
  <si>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</si>
  <si>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</si>
  <si>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</si>
  <si>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</si>
  <si>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</si>
  <si>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</si>
  <si>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</si>
  <si>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</si>
  <si>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</si>
  <si>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</si>
  <si>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</si>
  <si>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</si>
  <si>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</si>
  <si>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</si>
  <si>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</si>
  <si>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</si>
  <si>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</si>
  <si>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</si>
  <si>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</si>
  <si>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</si>
  <si>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</si>
  <si>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</si>
  <si>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</si>
  <si>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</si>
  <si>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</si>
  <si>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</si>
  <si>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</si>
  <si>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</si>
  <si>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</si>
  <si>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</si>
  <si>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</si>
  <si>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</si>
  <si>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</si>
  <si>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</si>
  <si>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</si>
  <si>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</si>
  <si>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</si>
  <si>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</si>
  <si>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</si>
  <si>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</si>
  <si>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</si>
  <si>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</si>
  <si>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</si>
  <si>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</si>
  <si>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</si>
  <si>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</si>
  <si>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</si>
  <si>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</si>
  <si>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</si>
  <si>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</si>
  <si>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</si>
  <si>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</si>
  <si>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</si>
  <si>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</si>
  <si>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</si>
  <si>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</si>
  <si>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</si>
  <si>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</si>
  <si>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</si>
  <si>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</si>
  <si>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</si>
  <si>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</si>
  <si>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</si>
  <si>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</si>
  <si>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</si>
  <si>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</si>
  <si>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</si>
  <si>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</si>
  <si>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</si>
  <si>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</si>
  <si>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</si>
  <si>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</si>
  <si>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</si>
  <si>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</si>
  <si>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</si>
  <si>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</si>
  <si>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</si>
  <si>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</si>
  <si>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</si>
  <si>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</si>
  <si>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</si>
  <si>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</si>
  <si>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</si>
  <si>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</si>
  <si>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</si>
  <si>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</si>
  <si>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</si>
  <si>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</si>
  <si>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</si>
  <si>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</si>
  <si>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</si>
  <si>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</si>
  <si>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</si>
  <si>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</si>
  <si>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</si>
  <si>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</si>
  <si>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</si>
  <si>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</si>
  <si>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</si>
  <si>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</si>
  <si>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</si>
  <si>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</si>
  <si>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</si>
  <si>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</si>
  <si>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</si>
  <si>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</si>
  <si>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</si>
  <si>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</si>
  <si>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</si>
  <si>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</si>
  <si>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</si>
  <si>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</si>
  <si>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</si>
  <si>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</si>
  <si>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</si>
  <si>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</si>
  <si>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</si>
  <si>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</si>
  <si>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</si>
  <si>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</si>
  <si>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</si>
  <si>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</si>
  <si>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</si>
  <si>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</si>
  <si>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</si>
  <si>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</si>
  <si>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</si>
  <si>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</si>
  <si>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</si>
  <si>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</si>
  <si>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</si>
  <si>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</si>
  <si>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</si>
  <si>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</si>
  <si>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</si>
  <si>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</si>
  <si>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</si>
  <si>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</si>
  <si>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</si>
  <si>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</si>
  <si>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</si>
  <si>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</si>
  <si>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</si>
  <si>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</si>
  <si>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</si>
  <si>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</si>
  <si>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</si>
  <si>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</si>
  <si>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</si>
  <si>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</si>
  <si>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</si>
  <si>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</si>
  <si>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</si>
  <si>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</si>
  <si>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</si>
  <si>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</si>
  <si>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</si>
  <si>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</si>
  <si>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</si>
  <si>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</si>
  <si>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</si>
  <si>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</si>
  <si>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</si>
  <si>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</si>
  <si>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</si>
  <si>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</si>
  <si>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</si>
  <si>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</si>
  <si>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</si>
  <si>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</si>
  <si>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</si>
  <si>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</si>
  <si>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</si>
  <si>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</si>
  <si>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</si>
  <si>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</si>
  <si>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</si>
  <si>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</si>
  <si>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</si>
  <si>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</si>
  <si>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</si>
  <si>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</si>
  <si>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</si>
  <si>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</si>
  <si>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</si>
  <si>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</si>
  <si>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</si>
  <si>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</si>
  <si>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</si>
  <si>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</si>
  <si>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</si>
  <si>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</si>
  <si>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</si>
  <si>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</si>
  <si>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</si>
  <si>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</si>
  <si>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</si>
  <si>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</si>
  <si>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</si>
  <si>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</si>
  <si>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</si>
  <si>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</si>
  <si>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</si>
  <si>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</si>
  <si>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</si>
  <si>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</si>
  <si>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</si>
  <si>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</si>
  <si>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</si>
  <si>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</si>
  <si>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</si>
  <si>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</si>
  <si>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</si>
  <si>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</si>
  <si>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</si>
  <si>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</si>
  <si>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</si>
  <si>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</si>
  <si>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</si>
  <si>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</si>
  <si>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</si>
  <si>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</si>
  <si>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</si>
  <si>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</si>
  <si>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</si>
  <si>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</si>
  <si>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</si>
  <si>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</si>
  <si>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</si>
  <si>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</si>
  <si>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</si>
  <si>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</si>
  <si>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</si>
  <si>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</si>
  <si>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</si>
  <si>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</si>
  <si>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</si>
  <si>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</si>
  <si>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</si>
  <si>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</si>
  <si>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</si>
  <si>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</si>
  <si>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</si>
  <si>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</si>
  <si>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</si>
  <si>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</si>
  <si>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</si>
  <si>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</si>
  <si>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</si>
  <si>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</si>
  <si>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</si>
  <si>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</si>
  <si>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</si>
  <si>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</si>
  <si>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</si>
  <si>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</si>
  <si>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</si>
  <si>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</si>
  <si>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</si>
  <si>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</si>
  <si>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</si>
  <si>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</si>
  <si>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</si>
  <si>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</si>
  <si>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</si>
  <si>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</si>
  <si>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</si>
  <si>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</si>
  <si>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</si>
  <si>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</si>
  <si>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</si>
  <si>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</si>
  <si>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</si>
  <si>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</si>
  <si>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</si>
  <si>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</si>
  <si>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</si>
  <si>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</si>
  <si>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</si>
  <si>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</si>
  <si>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</si>
  <si>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</si>
  <si>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</si>
  <si>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</si>
  <si>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</si>
  <si>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</si>
  <si>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</si>
  <si>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</si>
  <si>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</si>
  <si>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</si>
  <si>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</si>
  <si>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</si>
  <si>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</si>
  <si>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</si>
  <si>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</si>
  <si>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</si>
  <si>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</si>
  <si>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</si>
  <si>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</si>
  <si>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</si>
  <si>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</si>
  <si>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</si>
  <si>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</si>
  <si>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</si>
  <si>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</si>
  <si>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</si>
  <si>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</si>
  <si>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</si>
  <si>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</si>
  <si>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</si>
  <si>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</si>
  <si>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</si>
  <si>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</si>
  <si>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</si>
  <si>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</si>
  <si>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</si>
  <si>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</si>
  <si>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</si>
  <si>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</si>
  <si>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</si>
  <si>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</si>
  <si>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</si>
  <si>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</si>
  <si>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</si>
  <si>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</si>
  <si>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</si>
  <si>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</si>
  <si>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</si>
  <si>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</si>
  <si>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</si>
  <si>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</si>
  <si>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</si>
  <si>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</si>
  <si>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</si>
  <si>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</si>
  <si>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</si>
  <si>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</si>
  <si>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</si>
  <si>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</si>
  <si>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</si>
  <si>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</si>
  <si>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</si>
  <si>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</si>
  <si>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</si>
  <si>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</si>
  <si>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</si>
  <si>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</si>
  <si>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</si>
  <si>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</si>
  <si>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</si>
  <si>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</si>
  <si>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</si>
  <si>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</si>
  <si>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</si>
  <si>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</si>
  <si>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</si>
  <si>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</si>
  <si>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</si>
  <si>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</si>
  <si>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</si>
  <si>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</si>
  <si>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</si>
  <si>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</si>
  <si>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</si>
  <si>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</si>
  <si>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</si>
  <si>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</si>
  <si>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</si>
  <si>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</si>
  <si>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</si>
  <si>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</si>
  <si>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</si>
  <si>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</si>
  <si>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</si>
  <si>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</si>
  <si>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</si>
  <si>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</si>
  <si>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</si>
  <si>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</si>
  <si>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</si>
  <si>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</si>
  <si>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</si>
  <si>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</si>
  <si>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</si>
  <si>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</si>
  <si>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</si>
  <si>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</si>
  <si>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</si>
  <si>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</si>
  <si>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</si>
  <si>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</si>
  <si>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</si>
  <si>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</si>
  <si>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</si>
  <si>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</si>
  <si>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</si>
  <si>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</si>
  <si>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</si>
  <si>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</si>
  <si>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</si>
  <si>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</si>
  <si>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</si>
  <si>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</si>
  <si>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</si>
  <si>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</si>
  <si>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</si>
  <si>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</si>
  <si>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</si>
  <si>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</si>
  <si>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</si>
  <si>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</si>
  <si>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</si>
  <si>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</si>
  <si>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</si>
  <si>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</si>
  <si>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</si>
  <si>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</si>
  <si>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</si>
  <si>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</si>
  <si>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</si>
  <si>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</si>
  <si>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</si>
  <si>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</si>
  <si>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</si>
  <si>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</si>
  <si>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</si>
  <si>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</si>
  <si>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</si>
  <si>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</si>
  <si>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</si>
  <si>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</si>
  <si>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</si>
  <si>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</si>
  <si>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</si>
  <si>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</si>
  <si>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</si>
  <si>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</si>
  <si>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</si>
  <si>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</si>
  <si>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</si>
  <si>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</si>
  <si>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</si>
  <si>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</si>
  <si>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</si>
  <si>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</si>
  <si>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</si>
  <si>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</si>
  <si>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</si>
  <si>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</si>
  <si>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</si>
  <si>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</si>
  <si>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</si>
  <si>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</si>
  <si>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</si>
  <si>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</si>
  <si>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</si>
  <si>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</si>
  <si>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</si>
  <si>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</si>
  <si>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</si>
  <si>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</si>
  <si>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</si>
  <si>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</si>
  <si>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</si>
  <si>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</si>
  <si>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</si>
  <si>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</si>
  <si>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</si>
  <si>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</si>
  <si>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</si>
  <si>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</si>
  <si>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</si>
  <si>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</si>
  <si>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</si>
  <si>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</si>
  <si>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</si>
  <si>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</si>
  <si>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</si>
  <si>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</si>
  <si>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</si>
  <si>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</si>
  <si>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</si>
  <si>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</si>
  <si>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</si>
  <si>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</si>
  <si>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</si>
  <si>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</si>
  <si>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</si>
  <si>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</si>
  <si>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</si>
  <si>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</si>
  <si>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</si>
  <si>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</si>
  <si>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</si>
  <si>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</si>
  <si>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</si>
  <si>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</si>
  <si>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</si>
  <si>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</si>
  <si>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</si>
  <si>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</si>
  <si>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</si>
  <si>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</si>
  <si>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</si>
  <si>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</si>
  <si>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</si>
  <si>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</si>
  <si>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</si>
  <si>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</si>
  <si>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</si>
  <si>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</si>
  <si>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</si>
  <si>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</si>
  <si>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</si>
  <si>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</si>
  <si>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</si>
  <si>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</si>
  <si>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</si>
  <si>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</si>
  <si>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</si>
  <si>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</si>
  <si>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</si>
  <si>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</si>
  <si>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</si>
  <si>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</si>
  <si>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</si>
  <si>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</si>
  <si>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</si>
  <si>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</si>
  <si>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</si>
  <si>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</si>
  <si>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</si>
  <si>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</si>
  <si>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</si>
  <si>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</si>
  <si>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</si>
  <si>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</si>
  <si>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</si>
  <si>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</si>
  <si>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</si>
  <si>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</si>
  <si>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</si>
  <si>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</si>
  <si>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</si>
  <si>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</si>
  <si>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</si>
  <si>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</si>
  <si>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</si>
  <si>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</si>
  <si>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</si>
  <si>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</si>
  <si>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</si>
  <si>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</si>
  <si>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</si>
  <si>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</si>
  <si>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</si>
  <si>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</si>
  <si>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</si>
  <si>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</si>
  <si>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</si>
  <si>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</si>
  <si>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</si>
  <si>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</si>
  <si>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</si>
  <si>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</si>
  <si>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</si>
  <si>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</si>
  <si>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</si>
  <si>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</si>
  <si>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</si>
  <si>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</si>
  <si>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</si>
  <si>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</si>
  <si>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</si>
  <si>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</si>
  <si>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</si>
  <si>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</si>
  <si>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</si>
  <si>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</si>
  <si>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</si>
  <si>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</si>
  <si>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</si>
  <si>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</si>
  <si>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</si>
  <si>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</si>
  <si>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</si>
  <si>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</si>
  <si>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</si>
  <si>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</si>
  <si>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</si>
  <si>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</si>
  <si>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</si>
  <si>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</si>
  <si>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</si>
  <si>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</si>
  <si>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</si>
  <si>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</si>
  <si>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</si>
  <si>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</si>
  <si>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</si>
  <si>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</si>
  <si>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</si>
  <si>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</si>
  <si>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</si>
  <si>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</si>
  <si>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</si>
  <si>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</si>
  <si>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</si>
  <si>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</si>
  <si>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</si>
  <si>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</si>
  <si>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</si>
  <si>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</si>
  <si>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</si>
  <si>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</si>
  <si>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</si>
  <si>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</si>
  <si>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</si>
  <si>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</si>
  <si>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</si>
  <si>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</si>
  <si>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</si>
  <si>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</si>
  <si>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</si>
  <si>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</si>
  <si>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</si>
  <si>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</si>
  <si>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</si>
  <si>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</si>
  <si>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</si>
  <si>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</si>
  <si>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</si>
  <si>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</si>
  <si>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</si>
  <si>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</si>
  <si>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</si>
  <si>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</si>
  <si>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</si>
  <si>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</si>
  <si>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</si>
  <si>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</si>
  <si>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</si>
  <si>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</si>
  <si>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</si>
  <si>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</si>
  <si>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</si>
  <si>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</si>
  <si>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</si>
  <si>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</si>
  <si>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</si>
  <si>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</si>
  <si>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</si>
  <si>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</si>
  <si>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</si>
  <si>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</si>
  <si>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</si>
  <si>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</si>
  <si>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</si>
  <si>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</si>
  <si>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</si>
  <si>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</si>
  <si>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</si>
  <si>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</si>
  <si>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</si>
  <si>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</si>
  <si>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</si>
  <si>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</si>
  <si>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</si>
  <si>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</si>
  <si>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</si>
  <si>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</si>
  <si>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</si>
  <si>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</si>
  <si>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</si>
  <si>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</si>
  <si>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</si>
  <si>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</si>
  <si>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</si>
  <si>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</si>
  <si>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</si>
  <si>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</si>
  <si>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</si>
  <si>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</si>
  <si>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</si>
  <si>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</si>
  <si>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</si>
  <si>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</si>
  <si>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</si>
  <si>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</si>
  <si>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</si>
  <si>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</si>
  <si>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</si>
  <si>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</si>
  <si>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</si>
  <si>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</si>
  <si>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</si>
  <si>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</si>
  <si>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</si>
  <si>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</si>
  <si>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</si>
  <si>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</si>
  <si>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</si>
  <si>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</si>
  <si>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</si>
  <si>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</si>
  <si>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</si>
  <si>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</si>
  <si>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</si>
  <si>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</si>
  <si>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</si>
  <si>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</si>
  <si>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</si>
  <si>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</si>
  <si>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</si>
  <si>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</si>
  <si>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</si>
  <si>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</si>
  <si>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</si>
  <si>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</si>
  <si>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</si>
  <si>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</si>
  <si>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</si>
  <si>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</si>
  <si>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</si>
  <si>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</si>
  <si>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</si>
  <si>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</si>
  <si>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</si>
  <si>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</si>
  <si>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</si>
  <si>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</si>
  <si>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</si>
  <si>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</si>
  <si>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</si>
  <si>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</si>
  <si>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</si>
  <si>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</si>
  <si>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</si>
  <si>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</si>
  <si>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</si>
  <si>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</si>
  <si>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</si>
  <si>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</si>
  <si>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</si>
  <si>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</si>
  <si>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</si>
  <si>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</si>
  <si>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</si>
  <si>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</si>
  <si>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</si>
  <si>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</si>
  <si>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</si>
  <si>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</si>
  <si>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</si>
  <si>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</si>
  <si>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</si>
  <si>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</si>
  <si>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</si>
  <si>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</si>
  <si>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</si>
  <si>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</si>
  <si>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</si>
  <si>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</si>
  <si>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</si>
  <si>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</si>
  <si>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</si>
  <si>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</si>
  <si>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</si>
  <si>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</si>
  <si>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</si>
  <si>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</si>
  <si>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</si>
  <si>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</si>
  <si>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</si>
  <si>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</si>
  <si>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</si>
  <si>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</si>
  <si>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</si>
  <si>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</si>
  <si>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</si>
  <si>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</si>
  <si>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</si>
  <si>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</si>
  <si>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</si>
  <si>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</si>
  <si>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</si>
  <si>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</si>
  <si>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</si>
  <si>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</si>
  <si>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</si>
  <si>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</si>
  <si>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</si>
  <si>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</si>
  <si>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</si>
  <si>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</si>
  <si>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</si>
  <si>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</si>
  <si>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</si>
  <si>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</si>
  <si>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</si>
  <si>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</si>
  <si>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</si>
  <si>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</si>
  <si>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</si>
  <si>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</si>
  <si>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</si>
  <si>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</si>
  <si>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</si>
  <si>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</si>
  <si>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</si>
  <si>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</si>
  <si>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</si>
  <si>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</si>
  <si>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</si>
  <si>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</si>
  <si>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</si>
  <si>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</si>
  <si>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</si>
  <si>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</si>
  <si>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</si>
  <si>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</si>
  <si>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</si>
  <si>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</si>
  <si>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</si>
  <si>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</si>
  <si>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</si>
  <si>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</si>
  <si>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</si>
  <si>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</si>
  <si>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</si>
  <si>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</si>
  <si>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</si>
  <si>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</si>
  <si>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</si>
  <si>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</si>
  <si>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</si>
  <si>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</si>
  <si>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</si>
  <si>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</si>
  <si>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</si>
  <si>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</si>
  <si>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</si>
  <si>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</si>
  <si>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</si>
  <si>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</si>
  <si>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</si>
  <si>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</si>
  <si>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</si>
  <si>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</si>
  <si>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</si>
  <si>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</si>
  <si>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</si>
  <si>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</si>
  <si>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</si>
  <si>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</si>
  <si>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</si>
  <si>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</si>
  <si>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</si>
  <si>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</si>
  <si>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</si>
  <si>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</si>
  <si>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</si>
  <si>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</si>
  <si>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</si>
  <si>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</si>
  <si>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</si>
  <si>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</si>
  <si>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</si>
  <si>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</si>
  <si>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</si>
  <si>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</si>
  <si>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</si>
  <si>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</si>
  <si>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</si>
  <si>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</si>
  <si>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</si>
  <si>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</si>
  <si>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</si>
  <si>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</si>
  <si>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</si>
  <si>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</si>
  <si>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</si>
  <si>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</si>
  <si>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</si>
  <si>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</si>
  <si>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</si>
  <si>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</si>
  <si>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</si>
  <si>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</si>
  <si>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</si>
  <si>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</si>
  <si>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</si>
  <si>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</si>
  <si>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</si>
  <si>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</si>
  <si>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</si>
  <si>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</si>
  <si>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</si>
  <si>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</si>
  <si>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</si>
  <si>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</si>
  <si>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</si>
  <si>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</si>
  <si>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</si>
  <si>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</si>
  <si>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</si>
  <si>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</si>
  <si>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</si>
  <si>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</si>
  <si>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</si>
  <si>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</si>
  <si>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</si>
  <si>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</si>
  <si>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</si>
  <si>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</si>
  <si>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</si>
  <si>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</si>
  <si>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</si>
  <si>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</si>
  <si>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</si>
  <si>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</si>
  <si>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</si>
  <si>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</si>
  <si>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</si>
  <si>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</si>
  <si>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</si>
  <si>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</si>
  <si>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</si>
  <si>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</si>
  <si>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</si>
  <si>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</si>
  <si>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</si>
  <si>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</si>
  <si>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</si>
  <si>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</si>
  <si>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</si>
  <si>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</si>
  <si>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</si>
  <si>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</si>
  <si>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</si>
  <si>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</si>
  <si>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</si>
  <si>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</si>
  <si>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</si>
  <si>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</si>
  <si>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</si>
  <si>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</si>
  <si>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</si>
  <si>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</si>
  <si>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</si>
  <si>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</si>
  <si>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</si>
  <si>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</si>
  <si>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</si>
  <si>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</si>
  <si>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</si>
  <si>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</si>
  <si>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</si>
  <si>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</si>
  <si>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</si>
  <si>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</si>
  <si>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</si>
  <si>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</si>
  <si>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</si>
  <si>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</si>
  <si>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</si>
  <si>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</si>
  <si>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</si>
  <si>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</si>
  <si>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</si>
  <si>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</si>
  <si>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</si>
  <si>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</si>
  <si>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</si>
  <si>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</si>
  <si>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</si>
  <si>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</si>
  <si>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</si>
  <si>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</si>
  <si>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</si>
  <si>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</si>
  <si>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</si>
  <si>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</si>
  <si>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</si>
  <si>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</si>
  <si>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</si>
  <si>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</si>
  <si>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</si>
  <si>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</si>
  <si>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</si>
  <si>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</si>
  <si>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</si>
  <si>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</si>
  <si>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</si>
  <si>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</si>
  <si>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</si>
  <si>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</si>
  <si>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</si>
  <si>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</si>
  <si>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</si>
  <si>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</si>
  <si>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</si>
  <si>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</si>
  <si>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</si>
  <si>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</si>
  <si>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</si>
  <si>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</si>
  <si>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</si>
  <si>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</si>
  <si>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</si>
  <si>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</si>
  <si>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</si>
  <si>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</si>
  <si>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</si>
  <si>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</si>
  <si>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</si>
  <si>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</si>
  <si>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</si>
  <si>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</si>
  <si>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</si>
  <si>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</si>
  <si>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</si>
  <si>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</si>
  <si>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</si>
  <si>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</si>
  <si>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</si>
  <si>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</si>
  <si>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</si>
  <si>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</si>
  <si>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</si>
  <si>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</si>
  <si>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</si>
  <si>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</si>
  <si>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</si>
  <si>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</si>
  <si>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</si>
  <si>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</si>
  <si>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</si>
  <si>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</si>
  <si>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</si>
  <si>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</si>
  <si>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</si>
  <si>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</si>
  <si>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</si>
  <si>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</si>
  <si>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</si>
  <si>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</si>
  <si>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</si>
  <si>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</si>
  <si>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</si>
  <si>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</si>
  <si>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</si>
  <si>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</si>
  <si>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</si>
  <si>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</si>
  <si>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</si>
  <si>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</si>
  <si>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</si>
  <si>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</si>
  <si>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</si>
  <si>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</si>
  <si>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</si>
  <si>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</si>
  <si>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</si>
  <si>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</si>
  <si>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</si>
  <si>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</si>
  <si>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</si>
  <si>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</si>
  <si>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</si>
  <si>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</si>
  <si>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</si>
  <si>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</si>
  <si>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</si>
  <si>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</si>
  <si>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</si>
  <si>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</si>
  <si>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</si>
  <si>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</si>
  <si>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</si>
  <si>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</si>
  <si>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</si>
  <si>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</si>
  <si>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</si>
  <si>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</si>
  <si>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</si>
  <si>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</si>
  <si>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</si>
  <si>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</si>
  <si>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</si>
  <si>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</si>
  <si>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</si>
  <si>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</si>
  <si>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</si>
  <si>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</si>
  <si>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</si>
  <si>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</si>
  <si>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</si>
  <si>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</si>
  <si>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</si>
  <si>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</si>
  <si>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</si>
  <si>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</si>
  <si>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</si>
  <si>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</si>
  <si>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</si>
  <si>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</si>
  <si>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</si>
  <si>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</si>
  <si>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</si>
  <si>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</si>
  <si>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</si>
  <si>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</si>
  <si>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</si>
  <si>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</si>
  <si>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</si>
  <si>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</si>
  <si>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</si>
  <si>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</si>
  <si>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</si>
  <si>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</si>
  <si>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</si>
  <si>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</si>
  <si>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</si>
  <si>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</si>
  <si>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</si>
  <si>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</si>
  <si>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</si>
  <si>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</si>
  <si>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</si>
  <si>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</si>
  <si>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</si>
  <si>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</si>
  <si>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</si>
  <si>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</si>
  <si>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</si>
  <si>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</si>
  <si>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</si>
  <si>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</si>
  <si>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</si>
  <si>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</si>
  <si>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</si>
  <si>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</si>
  <si>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</si>
  <si>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</si>
  <si>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</si>
  <si>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</si>
  <si>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</si>
  <si>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</si>
  <si>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</si>
  <si>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</si>
  <si>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</si>
  <si>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</si>
  <si>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</si>
  <si>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</si>
  <si>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</si>
  <si>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</si>
  <si>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</si>
  <si>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</si>
  <si>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</si>
  <si>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</si>
  <si>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</si>
  <si>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</si>
  <si>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</si>
  <si>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</si>
  <si>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</si>
  <si>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</si>
  <si>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</si>
  <si>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</si>
  <si>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</si>
  <si>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</si>
  <si>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</si>
  <si>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</si>
  <si>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</si>
  <si>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</si>
  <si>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</si>
  <si>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</si>
  <si>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</si>
  <si>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</si>
  <si>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</si>
  <si>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</si>
  <si>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</si>
  <si>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</si>
  <si>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</si>
  <si>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</si>
  <si>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</si>
  <si>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</si>
  <si>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</si>
  <si>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</si>
  <si>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</si>
  <si>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</si>
  <si>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</si>
  <si>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</si>
  <si>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</si>
  <si>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</si>
  <si>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</si>
  <si>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</si>
  <si>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</si>
  <si>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</si>
  <si>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</si>
  <si>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</si>
  <si>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</si>
  <si>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</si>
  <si>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</si>
  <si>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</si>
  <si>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</si>
  <si>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</si>
  <si>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</si>
  <si>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</si>
  <si>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</si>
  <si>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</si>
  <si>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</si>
  <si>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</si>
  <si>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</si>
  <si>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</si>
  <si>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</si>
  <si>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</si>
  <si>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</si>
  <si>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</si>
  <si>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</si>
  <si>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</si>
  <si>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</si>
  <si>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</si>
  <si>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</si>
  <si>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</si>
  <si>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</si>
  <si>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</si>
  <si>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</si>
  <si>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</si>
  <si>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</si>
  <si>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</si>
  <si>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</si>
  <si>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</si>
  <si>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</si>
  <si>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</si>
  <si>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</si>
  <si>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</si>
  <si>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</si>
  <si>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</si>
  <si>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</si>
  <si>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</si>
  <si>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</si>
  <si>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</si>
  <si>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</si>
  <si>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</si>
  <si>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</si>
  <si>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</si>
  <si>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</si>
  <si>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</si>
  <si>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</si>
  <si>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</si>
  <si>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</si>
  <si>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</si>
  <si>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</si>
  <si>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</si>
  <si>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</si>
  <si>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</si>
  <si>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</si>
  <si>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</si>
  <si>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</si>
  <si>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</si>
  <si>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</si>
  <si>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</si>
  <si>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</si>
  <si>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</si>
  <si>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</si>
  <si>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</si>
  <si>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</si>
  <si>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</si>
  <si>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</si>
  <si>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</si>
  <si>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</si>
  <si>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</si>
  <si>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</si>
  <si>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</si>
  <si>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</si>
  <si>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</si>
  <si>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</si>
  <si>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</si>
  <si>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</si>
  <si>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</si>
  <si>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</si>
  <si>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</si>
  <si>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</si>
  <si>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</si>
  <si>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</si>
  <si>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</si>
  <si>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</si>
  <si>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</si>
  <si>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</si>
  <si>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</si>
  <si>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</si>
  <si>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</si>
  <si>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</si>
  <si>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</si>
  <si>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</si>
  <si>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</si>
  <si>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</si>
  <si>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</si>
  <si>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</si>
  <si>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</si>
  <si>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</si>
  <si>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</si>
  <si>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</si>
  <si>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</si>
  <si>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</si>
  <si>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</si>
  <si>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</si>
  <si>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</si>
  <si>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</si>
  <si>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</si>
  <si>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</si>
  <si>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</si>
  <si>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</si>
  <si>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</si>
  <si>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</si>
  <si>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</si>
  <si>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</si>
  <si>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</si>
  <si>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</si>
  <si>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</si>
  <si>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</si>
  <si>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</si>
  <si>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</si>
  <si>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</si>
  <si>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</si>
  <si>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</si>
  <si>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</si>
  <si>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</si>
  <si>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</si>
  <si>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</si>
  <si>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</si>
  <si>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</si>
  <si>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</si>
  <si>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</si>
  <si>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</si>
  <si>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</si>
  <si>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</si>
  <si>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</si>
  <si>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</si>
  <si>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</si>
  <si>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</si>
  <si>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</si>
  <si>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</si>
  <si>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</si>
  <si>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</si>
  <si>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</si>
  <si>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</si>
  <si>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</si>
  <si>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</si>
  <si>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</si>
  <si>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</si>
  <si>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</si>
  <si>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</si>
  <si>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</si>
  <si>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</si>
  <si>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</si>
  <si>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</si>
  <si>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</si>
  <si>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</si>
  <si>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</si>
  <si>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</si>
  <si>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</si>
  <si>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</si>
  <si>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</si>
  <si>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</si>
  <si>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</si>
  <si>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</si>
  <si>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</si>
  <si>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</si>
  <si>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</si>
  <si>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</si>
  <si>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</si>
  <si>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</si>
  <si>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</si>
  <si>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</si>
  <si>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</si>
  <si>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</si>
  <si>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</si>
  <si>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</si>
  <si>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</si>
  <si>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</si>
  <si>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</si>
  <si>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</si>
  <si>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</si>
  <si>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</si>
  <si>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</si>
  <si>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</si>
  <si>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</si>
  <si>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</si>
  <si>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</si>
  <si>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</si>
  <si>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</si>
  <si>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</si>
  <si>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</si>
  <si>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</si>
  <si>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</si>
  <si>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</si>
  <si>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</si>
  <si>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</si>
  <si>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</si>
  <si>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</si>
  <si>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</si>
  <si>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</si>
  <si>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</si>
  <si>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</si>
  <si>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</si>
  <si>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</si>
  <si>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</si>
  <si>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</si>
  <si>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</si>
  <si>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</si>
  <si>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</si>
  <si>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</si>
  <si>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</si>
  <si>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</si>
  <si>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</si>
  <si>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</si>
  <si>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</si>
  <si>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</si>
  <si>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</si>
  <si>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</si>
  <si>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</si>
  <si>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</si>
  <si>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</si>
  <si>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</si>
  <si>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</si>
  <si>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</si>
  <si>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</si>
  <si>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</si>
  <si>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</si>
  <si>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</si>
  <si>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</si>
  <si>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</si>
  <si>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</si>
  <si>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</si>
  <si>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</si>
  <si>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</si>
  <si>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</si>
  <si>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</si>
  <si>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</si>
  <si>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</si>
  <si>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</si>
  <si>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</si>
  <si>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</si>
  <si>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</si>
  <si>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</si>
  <si>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</si>
  <si>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</si>
  <si>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</si>
  <si>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</si>
  <si>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</si>
  <si>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</si>
  <si>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</si>
  <si>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</si>
  <si>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</si>
  <si>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</si>
  <si>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</si>
  <si>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</si>
  <si>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</si>
  <si>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</si>
  <si>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</si>
  <si>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</si>
  <si>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</si>
  <si>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</si>
  <si>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</si>
  <si>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</si>
  <si>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</si>
  <si>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</si>
  <si>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</si>
  <si>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</si>
  <si>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</si>
  <si>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</si>
  <si>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</si>
  <si>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</si>
  <si>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</si>
  <si>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</si>
  <si>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</si>
  <si>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</si>
  <si>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</si>
  <si>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</si>
  <si>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</si>
  <si>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</si>
  <si>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</si>
  <si>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</si>
  <si>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</si>
  <si>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</si>
  <si>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</si>
  <si>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</si>
  <si>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</si>
  <si>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</si>
  <si>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</si>
  <si>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</si>
  <si>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</si>
  <si>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</si>
  <si>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</si>
  <si>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</si>
  <si>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</si>
  <si>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</si>
  <si>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</si>
  <si>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</si>
  <si>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</si>
  <si>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</si>
  <si>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</si>
  <si>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</si>
  <si>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</si>
  <si>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</si>
  <si>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</si>
  <si>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</si>
  <si>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</si>
  <si>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</si>
  <si>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</si>
  <si>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</si>
  <si>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</si>
  <si>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</si>
  <si>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</si>
  <si>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</si>
  <si>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</si>
  <si>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</si>
  <si>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</si>
  <si>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</si>
  <si>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</si>
  <si>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</si>
  <si>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</si>
  <si>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</si>
  <si>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</si>
  <si>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</si>
  <si>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</si>
  <si>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</si>
  <si>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</si>
  <si>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</si>
  <si>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</si>
  <si>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</si>
  <si>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</si>
  <si>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</si>
  <si>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</si>
  <si>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</si>
  <si>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</si>
  <si>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</si>
  <si>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</si>
  <si>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</si>
  <si>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</si>
  <si>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</si>
  <si>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</si>
  <si>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</si>
  <si>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</si>
  <si>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</si>
  <si>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</si>
  <si>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</si>
  <si>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</si>
  <si>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</si>
  <si>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</si>
  <si>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</si>
  <si>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</si>
  <si>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</si>
  <si>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</si>
  <si>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</si>
  <si>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</si>
  <si>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</si>
  <si>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</si>
  <si>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</si>
  <si>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</si>
  <si>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</si>
  <si>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</si>
  <si>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</si>
  <si>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</si>
  <si>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</si>
  <si>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</si>
  <si>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</si>
  <si>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</si>
  <si>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</si>
  <si>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</si>
  <si>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</si>
  <si>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</si>
  <si>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</si>
  <si>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</si>
  <si>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</si>
  <si>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</si>
  <si>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</si>
  <si>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</si>
  <si>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</si>
  <si>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</si>
  <si>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</si>
  <si>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</si>
  <si>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</si>
  <si>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</si>
  <si>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</si>
  <si>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</si>
  <si>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</si>
  <si>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</si>
  <si>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</si>
  <si>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</si>
  <si>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</si>
  <si>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</si>
  <si>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</si>
  <si>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</si>
  <si>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</si>
  <si>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</si>
  <si>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</si>
  <si>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</si>
  <si>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</si>
  <si>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</si>
  <si>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</si>
  <si>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</si>
  <si>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</si>
  <si>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</si>
  <si>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</si>
  <si>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</si>
  <si>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</si>
  <si>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</si>
  <si>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</si>
  <si>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</si>
  <si>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</si>
  <si>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</si>
  <si>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</si>
  <si>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</si>
  <si>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</si>
  <si>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</si>
  <si>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</si>
  <si>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</si>
  <si>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</si>
  <si>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</si>
  <si>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</si>
  <si>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</si>
  <si>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</si>
  <si>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</si>
  <si>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</si>
  <si>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</si>
  <si>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</si>
  <si>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</si>
  <si>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</si>
  <si>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</si>
  <si>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</si>
  <si>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</si>
  <si>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</si>
  <si>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</si>
  <si>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</si>
  <si>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</si>
  <si>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</si>
  <si>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</si>
  <si>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</si>
  <si>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</si>
  <si>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</si>
  <si>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</si>
  <si>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</si>
  <si>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</si>
  <si>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</si>
  <si>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</si>
  <si>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</si>
  <si>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</si>
  <si>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</si>
  <si>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</si>
  <si>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</si>
  <si>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</si>
  <si>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</si>
  <si>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</si>
  <si>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</si>
  <si>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</si>
  <si>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</si>
  <si>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</si>
  <si>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</si>
  <si>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</si>
  <si>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</si>
  <si>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</si>
  <si>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</si>
  <si>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</si>
  <si>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</si>
  <si>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</si>
  <si>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</si>
  <si>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</si>
  <si>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</si>
  <si>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</si>
  <si>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</si>
  <si>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</si>
  <si>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</si>
  <si>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</si>
  <si>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</si>
  <si>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</si>
  <si>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</si>
  <si>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</si>
  <si>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</si>
  <si>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</si>
  <si>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</si>
  <si>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</si>
  <si>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</si>
  <si>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</si>
  <si>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</si>
  <si>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</si>
  <si>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</si>
  <si>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</si>
  <si>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</si>
  <si>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</si>
  <si>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</si>
  <si>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</si>
  <si>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</si>
  <si>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</si>
  <si>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</si>
  <si>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</si>
  <si>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</si>
  <si>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</si>
  <si>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</si>
  <si>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</si>
  <si>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</si>
  <si>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</si>
  <si>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</si>
  <si>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</si>
  <si>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</si>
  <si>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</si>
  <si>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</si>
  <si>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</si>
  <si>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</si>
  <si>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</si>
  <si>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</si>
  <si>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</si>
  <si>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</si>
  <si>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</si>
  <si>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</si>
  <si>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</si>
  <si>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</si>
  <si>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</si>
  <si>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</si>
  <si>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</si>
  <si>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</si>
  <si>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</si>
  <si>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</si>
  <si>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</si>
  <si>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</si>
  <si>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</si>
  <si>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</si>
  <si>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</si>
  <si>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</si>
  <si>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</si>
  <si>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</si>
  <si>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</si>
  <si>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</si>
  <si>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</si>
  <si>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</si>
  <si>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</si>
  <si>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</si>
  <si>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</si>
  <si>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</si>
  <si>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</si>
  <si>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</si>
  <si>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</si>
  <si>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</si>
  <si>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</si>
  <si>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</si>
  <si>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</si>
  <si>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</si>
  <si>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</si>
  <si>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</si>
  <si>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</si>
  <si>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</si>
  <si>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</si>
  <si>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</si>
  <si>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</si>
  <si>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</si>
  <si>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</si>
  <si>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</si>
  <si>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</si>
  <si>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</si>
  <si>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</si>
  <si>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</si>
  <si>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</si>
  <si>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</si>
  <si>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</si>
  <si>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</si>
  <si>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</si>
  <si>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</si>
  <si>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</si>
  <si>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</si>
  <si>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</si>
  <si>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</si>
  <si>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</si>
  <si>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</si>
  <si>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</si>
  <si>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</si>
  <si>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</si>
  <si>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</si>
  <si>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</si>
  <si>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</si>
  <si>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</si>
  <si>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</si>
  <si>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</si>
  <si>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</si>
  <si>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</si>
  <si>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</si>
  <si>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</si>
  <si>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</si>
  <si>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</si>
  <si>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</si>
  <si>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</si>
  <si>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</si>
  <si>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</si>
  <si>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</si>
  <si>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</si>
  <si>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</si>
  <si>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</si>
  <si>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</si>
  <si>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</si>
  <si>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</si>
  <si>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</si>
  <si>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</si>
  <si>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</si>
  <si>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</si>
  <si>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</si>
  <si>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</si>
  <si>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</si>
  <si>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</si>
  <si>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</si>
  <si>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</si>
  <si>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</si>
  <si>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</si>
  <si>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</si>
  <si>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</si>
  <si>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</si>
  <si>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</si>
  <si>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</si>
  <si>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</si>
  <si>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</si>
  <si>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</si>
  <si>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</si>
  <si>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</si>
  <si>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</si>
  <si>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</si>
  <si>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</si>
  <si>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</si>
  <si>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</si>
  <si>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</si>
  <si>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</si>
  <si>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</si>
  <si>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</si>
  <si>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</si>
  <si>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</si>
  <si>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</si>
  <si>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</si>
  <si>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</si>
  <si>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</si>
  <si>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</si>
  <si>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</si>
  <si>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</si>
  <si>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</si>
  <si>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</si>
  <si>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</si>
  <si>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</si>
  <si>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</si>
  <si>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</si>
  <si>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</si>
  <si>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</si>
  <si>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</si>
  <si>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</si>
  <si>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</si>
  <si>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</si>
  <si>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</si>
  <si>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</si>
  <si>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</si>
  <si>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</si>
  <si>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</si>
  <si>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</si>
  <si>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</si>
  <si>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</si>
  <si>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</si>
  <si>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</si>
  <si>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</si>
  <si>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</si>
  <si>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</si>
  <si>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</si>
  <si>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</si>
  <si>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</si>
  <si>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</si>
  <si>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</si>
  <si>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</si>
  <si>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</si>
  <si>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</si>
  <si>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</si>
  <si>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</si>
  <si>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</si>
  <si>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</si>
  <si>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</si>
  <si>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</si>
  <si>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</si>
  <si>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</si>
  <si>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</si>
  <si>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</si>
  <si>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</si>
  <si>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</si>
  <si>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</si>
  <si>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</si>
  <si>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</si>
  <si>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</si>
  <si>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</si>
  <si>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</si>
  <si>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</si>
  <si>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</si>
  <si>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</si>
  <si>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</si>
  <si>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</si>
  <si>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</si>
  <si>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</si>
  <si>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</si>
  <si>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</si>
  <si>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</si>
  <si>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</si>
  <si>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</si>
  <si>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</si>
  <si>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</si>
  <si>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</si>
  <si>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</si>
  <si>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</si>
  <si>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</si>
  <si>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</si>
  <si>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</si>
  <si>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</si>
  <si>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</si>
  <si>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</si>
  <si>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</si>
  <si>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</si>
  <si>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</si>
  <si>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</si>
  <si>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</si>
  <si>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</si>
  <si>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</si>
  <si>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</si>
  <si>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</si>
  <si>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</si>
  <si>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</si>
  <si>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</si>
  <si>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</si>
  <si>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</si>
  <si>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</si>
  <si>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</si>
  <si>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</si>
  <si>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</si>
  <si>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</si>
  <si>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</si>
  <si>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</si>
  <si>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</si>
  <si>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</si>
  <si>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</si>
  <si>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</si>
  <si>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</si>
  <si>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</si>
  <si>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</si>
  <si>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</si>
  <si>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</si>
  <si>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</si>
  <si>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</si>
  <si>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</si>
  <si>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</si>
  <si>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</si>
  <si>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</si>
  <si>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</si>
  <si>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</si>
  <si>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</si>
  <si>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</si>
  <si>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</si>
  <si>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</si>
  <si>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</si>
  <si>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</si>
  <si>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</si>
  <si>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</si>
  <si>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</si>
  <si>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</si>
  <si>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</si>
  <si>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</si>
  <si>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</si>
  <si>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</si>
  <si>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</si>
  <si>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</si>
  <si>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</si>
  <si>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</si>
  <si>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</si>
  <si>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</si>
  <si>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</si>
  <si>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</si>
  <si>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</si>
  <si>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</si>
  <si>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</si>
  <si>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</si>
  <si>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</si>
  <si>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</si>
  <si>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</si>
  <si>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</si>
  <si>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</si>
  <si>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</si>
  <si>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</si>
  <si>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</si>
  <si>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</si>
  <si>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</si>
  <si>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</si>
  <si>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</si>
  <si>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</si>
  <si>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</si>
  <si>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</si>
  <si>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</si>
  <si>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</si>
  <si>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</si>
  <si>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</si>
  <si>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</si>
  <si>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</si>
  <si>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</si>
  <si>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</si>
  <si>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</si>
  <si>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</si>
  <si>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</si>
  <si>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</si>
  <si>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</si>
  <si>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</si>
  <si>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</si>
  <si>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</si>
  <si>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</si>
  <si>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</si>
  <si>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</si>
  <si>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</si>
  <si>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</si>
  <si>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</si>
  <si>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</si>
  <si>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</si>
  <si>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</si>
  <si>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</si>
  <si>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</si>
  <si>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</si>
  <si>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</si>
  <si>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</si>
  <si>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</si>
  <si>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</si>
  <si>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</si>
  <si>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</si>
  <si>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</si>
  <si>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</si>
  <si>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</si>
  <si>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</si>
  <si>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</si>
  <si>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</si>
  <si>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</si>
  <si>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</si>
  <si>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</si>
  <si>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</si>
  <si>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</si>
  <si>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</si>
  <si>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</si>
  <si>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</si>
  <si>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</si>
  <si>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</si>
  <si>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</si>
  <si>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</si>
  <si>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</si>
  <si>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</si>
  <si>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</si>
  <si>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</si>
  <si>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</si>
  <si>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</si>
  <si>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</si>
  <si>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</si>
  <si>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</si>
  <si>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</si>
  <si>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</si>
  <si>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</si>
  <si>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</si>
  <si>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</si>
  <si>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</si>
  <si>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</si>
  <si>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</si>
  <si>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</si>
  <si>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</si>
  <si>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</si>
  <si>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</si>
  <si>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</si>
  <si>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</si>
  <si>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</si>
  <si>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</si>
  <si>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</si>
  <si>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</si>
  <si>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</si>
  <si>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</si>
  <si>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</si>
  <si>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</si>
  <si>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</si>
  <si>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</si>
  <si>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</si>
  <si>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</si>
  <si>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</si>
  <si>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</si>
  <si>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</si>
  <si>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</si>
  <si>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</si>
  <si>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</si>
  <si>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</si>
  <si>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</si>
  <si>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</si>
  <si>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</si>
  <si>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</si>
  <si>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</si>
  <si>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</si>
  <si>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</si>
  <si>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</si>
  <si>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</si>
  <si>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</si>
  <si>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</si>
  <si>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</si>
  <si>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</si>
  <si>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</si>
  <si>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</si>
  <si>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</si>
  <si>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</si>
  <si>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</si>
  <si>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</si>
  <si>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</si>
  <si>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</si>
  <si>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</si>
  <si>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</si>
  <si>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</si>
  <si>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</si>
  <si>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</si>
  <si>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</si>
  <si>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</si>
  <si>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</si>
  <si>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</si>
  <si>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</si>
  <si>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</si>
  <si>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</si>
  <si>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</si>
  <si>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</si>
  <si>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</si>
  <si>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</si>
  <si>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</si>
  <si>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</si>
  <si>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</si>
  <si>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</si>
  <si>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</si>
  <si>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</si>
  <si>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</si>
  <si>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</si>
  <si>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</si>
  <si>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</si>
  <si>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</si>
  <si>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</si>
  <si>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</si>
  <si>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</si>
  <si>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</si>
  <si>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</si>
  <si>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</si>
  <si>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</si>
  <si>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</si>
  <si>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</si>
  <si>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</si>
  <si>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</si>
  <si>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</si>
  <si>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</si>
  <si>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</si>
  <si>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</si>
  <si>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</si>
  <si>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</si>
  <si>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</si>
  <si>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</si>
  <si>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</si>
  <si>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</si>
  <si>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</si>
  <si>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</si>
  <si>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</si>
  <si>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</si>
  <si>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</si>
  <si>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</si>
  <si>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</si>
  <si>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</si>
  <si>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</si>
  <si>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</si>
  <si>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</si>
  <si>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</si>
  <si>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</si>
  <si>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</si>
  <si>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</si>
  <si>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</si>
  <si>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</si>
  <si>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</si>
  <si>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</si>
  <si>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</si>
  <si>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</si>
  <si>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</si>
  <si>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</si>
  <si>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</si>
  <si>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</si>
  <si>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</si>
  <si>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</si>
  <si>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</si>
  <si>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</si>
  <si>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</si>
  <si>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</si>
  <si>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</si>
  <si>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</si>
  <si>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</si>
  <si>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</si>
  <si>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</si>
  <si>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</si>
  <si>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</si>
  <si>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</si>
  <si>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</si>
  <si>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</si>
  <si>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</si>
  <si>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</si>
  <si>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</si>
  <si>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</si>
  <si>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</si>
  <si>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</si>
  <si>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</si>
  <si>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</si>
  <si>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</si>
  <si>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</si>
  <si>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</si>
  <si>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</si>
  <si>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</si>
  <si>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</si>
  <si>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</si>
  <si>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</si>
  <si>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</si>
  <si>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</si>
  <si>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</si>
  <si>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</si>
  <si>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</si>
  <si>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</si>
  <si>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</si>
  <si>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</si>
  <si>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</si>
  <si>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</si>
  <si>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</si>
  <si>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</si>
  <si>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</si>
  <si>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</si>
  <si>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</si>
  <si>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</si>
  <si>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</si>
  <si>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</si>
  <si>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</si>
  <si>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</si>
  <si>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</si>
  <si>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</si>
  <si>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</si>
  <si>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</si>
  <si>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</si>
  <si>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</si>
  <si>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</si>
  <si>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</si>
  <si>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</si>
  <si>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</si>
  <si>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</si>
  <si>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</si>
  <si>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</si>
  <si>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</si>
  <si>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</si>
  <si>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</si>
  <si>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</si>
  <si>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</si>
  <si>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</si>
  <si>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</si>
  <si>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</si>
  <si>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</si>
  <si>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</si>
  <si>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</si>
  <si>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</si>
  <si>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</si>
  <si>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</si>
  <si>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</si>
  <si>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</si>
  <si>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</si>
  <si>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</si>
  <si>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</si>
  <si>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</si>
  <si>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</si>
  <si>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</si>
  <si>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</si>
  <si>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</si>
  <si>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</si>
  <si>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</si>
  <si>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</si>
  <si>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</si>
  <si>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</si>
  <si>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</si>
  <si>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</si>
  <si>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</si>
  <si>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</si>
  <si>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</si>
  <si>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</si>
  <si>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</si>
  <si>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</si>
  <si>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</si>
  <si>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</si>
  <si>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</si>
  <si>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</si>
  <si>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</si>
  <si>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</si>
  <si>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</si>
  <si>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</si>
  <si>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</si>
  <si>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</si>
  <si>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</si>
  <si>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</si>
  <si>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</si>
  <si>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</si>
  <si>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</si>
  <si>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</si>
  <si>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</si>
  <si>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</si>
  <si>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</si>
  <si>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</si>
  <si>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</si>
  <si>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</si>
  <si>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</si>
  <si>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</si>
  <si>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</si>
  <si>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</si>
  <si>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</si>
  <si>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</si>
  <si>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</si>
  <si>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</si>
  <si>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</si>
  <si>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</si>
  <si>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</si>
  <si>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</si>
  <si>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</si>
  <si>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</si>
  <si>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</si>
  <si>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</si>
  <si>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</si>
  <si>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</si>
  <si>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</si>
  <si>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</si>
  <si>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</si>
  <si>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</si>
  <si>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</si>
  <si>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</si>
  <si>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</si>
  <si>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</si>
  <si>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</si>
  <si>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</si>
  <si>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</si>
  <si>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</si>
  <si>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</si>
  <si>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</si>
  <si>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</si>
  <si>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</si>
  <si>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</si>
  <si>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</si>
  <si>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</si>
  <si>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</si>
  <si>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</si>
  <si>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</si>
  <si>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</si>
  <si>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</si>
  <si>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</si>
  <si>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</si>
  <si>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</si>
  <si>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</si>
  <si>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</si>
  <si>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</si>
  <si>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</si>
  <si>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</si>
  <si>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</si>
  <si>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</si>
  <si>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</si>
  <si>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</si>
  <si>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</si>
  <si>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</si>
  <si>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</si>
  <si>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</si>
  <si>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</si>
  <si>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</si>
  <si>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</si>
  <si>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</si>
  <si>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</si>
  <si>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</si>
  <si>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</si>
  <si>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</si>
  <si>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</si>
  <si>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</si>
  <si>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</si>
  <si>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</si>
  <si>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</si>
  <si>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</si>
  <si>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</si>
  <si>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</si>
  <si>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</si>
  <si>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</si>
  <si>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</si>
  <si>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</si>
  <si>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</si>
  <si>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</si>
  <si>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</si>
  <si>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</si>
  <si>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</si>
  <si>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</si>
  <si>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</si>
  <si>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</si>
  <si>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</si>
  <si>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</si>
  <si>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</si>
  <si>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</si>
  <si>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</si>
  <si>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</si>
  <si>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</si>
  <si>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</si>
  <si>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</si>
  <si>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</si>
  <si>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</si>
  <si>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</si>
  <si>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</si>
  <si>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</si>
  <si>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</si>
  <si>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</si>
  <si>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</si>
  <si>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</si>
  <si>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</si>
  <si>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</si>
  <si>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</si>
  <si>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</si>
  <si>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</si>
  <si>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</si>
  <si>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</si>
  <si>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</si>
  <si>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</si>
  <si>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</si>
  <si>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</si>
  <si>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</si>
  <si>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</si>
  <si>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</si>
  <si>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</si>
  <si>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</si>
  <si>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</si>
  <si>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</si>
  <si>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</si>
  <si>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</si>
  <si>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</si>
  <si>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</si>
  <si>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</si>
  <si>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</si>
  <si>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</si>
  <si>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</si>
  <si>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</si>
  <si>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</si>
  <si>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</si>
  <si>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</si>
  <si>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</si>
  <si>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</si>
  <si>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</si>
  <si>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</si>
  <si>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</si>
  <si>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</si>
  <si>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</si>
  <si>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</si>
  <si>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</si>
  <si>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</si>
  <si>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</si>
  <si>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</si>
  <si>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</si>
  <si>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</si>
  <si>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</si>
  <si>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</si>
  <si>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</si>
  <si>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</si>
  <si>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</si>
  <si>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</si>
  <si>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</si>
  <si>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</si>
  <si>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</si>
  <si>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</si>
  <si>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</si>
  <si>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</si>
  <si>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</si>
  <si>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</si>
  <si>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</si>
  <si>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</si>
  <si>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</si>
  <si>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</si>
  <si>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</si>
  <si>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</si>
  <si>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</si>
  <si>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</si>
  <si>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</si>
  <si>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</si>
  <si>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</si>
  <si>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</si>
  <si>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</si>
  <si>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</si>
  <si>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</si>
  <si>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</si>
  <si>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</si>
  <si>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</si>
  <si>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</si>
  <si>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</si>
  <si>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</si>
  <si>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</si>
  <si>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</si>
  <si>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</si>
  <si>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</si>
  <si>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</si>
  <si>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</si>
  <si>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</si>
  <si>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</si>
  <si>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</si>
  <si>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</si>
  <si>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</si>
  <si>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</si>
  <si>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</si>
  <si>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</si>
  <si>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</si>
  <si>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</si>
  <si>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</si>
  <si>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</si>
  <si>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</si>
  <si>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</si>
  <si>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</si>
  <si>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</si>
  <si>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</si>
  <si>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</si>
  <si>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</si>
  <si>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</si>
  <si>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</si>
  <si>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</si>
  <si>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</si>
  <si>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</si>
  <si>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</si>
  <si>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</si>
  <si>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</si>
  <si>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</si>
  <si>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</si>
  <si>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</si>
  <si>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</si>
  <si>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</si>
  <si>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</si>
  <si>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</si>
  <si>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</si>
  <si>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</si>
  <si>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</si>
  <si>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</si>
  <si>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</si>
  <si>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</si>
  <si>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</si>
  <si>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</si>
  <si>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</si>
  <si>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</si>
  <si>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</si>
  <si>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</si>
  <si>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</si>
  <si>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</si>
  <si>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</si>
  <si>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</si>
  <si>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</si>
  <si>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</si>
  <si>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</si>
  <si>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</si>
  <si>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</si>
  <si>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</si>
  <si>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</si>
  <si>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</si>
  <si>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</si>
  <si>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</si>
  <si>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</si>
  <si>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</si>
  <si>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</si>
  <si>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</si>
  <si>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</si>
  <si>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</si>
  <si>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</si>
  <si>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</si>
  <si>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</si>
  <si>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</si>
  <si>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</si>
  <si>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</si>
  <si>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</si>
  <si>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</si>
  <si>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</si>
  <si>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</si>
  <si>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</si>
  <si>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</si>
  <si>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</si>
  <si>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</si>
  <si>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</si>
  <si>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</si>
  <si>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</si>
  <si>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</si>
  <si>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</si>
  <si>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</si>
  <si>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</si>
  <si>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</si>
  <si>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</si>
  <si>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</si>
  <si>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</si>
  <si>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</si>
  <si>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</si>
  <si>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</si>
  <si>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</si>
  <si>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</si>
  <si>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</si>
  <si>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</si>
  <si>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</si>
  <si>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</si>
  <si>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</si>
  <si>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</si>
  <si>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</si>
  <si>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</si>
  <si>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</si>
  <si>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</si>
  <si>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</si>
  <si>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</si>
  <si>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</si>
  <si>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</si>
  <si>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</si>
  <si>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</si>
  <si>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</si>
  <si>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</si>
  <si>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</si>
  <si>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</si>
  <si>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</si>
  <si>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</si>
  <si>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</si>
  <si>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</si>
  <si>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</si>
  <si>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</si>
  <si>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</si>
  <si>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</si>
  <si>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</si>
  <si>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</si>
  <si>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</si>
  <si>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</si>
  <si>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</si>
  <si>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</si>
  <si>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</si>
  <si>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</si>
  <si>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</si>
  <si>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</si>
  <si>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</si>
  <si>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</si>
  <si>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</si>
  <si>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</si>
  <si>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</si>
  <si>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</si>
  <si>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</si>
  <si>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</si>
  <si>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</si>
  <si>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</si>
  <si>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</si>
  <si>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</si>
  <si>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</si>
  <si>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</si>
  <si>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</si>
  <si>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</si>
  <si>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</si>
  <si>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</si>
  <si>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</si>
  <si>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</si>
  <si>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</si>
  <si>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</si>
  <si>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</si>
  <si>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</si>
  <si>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</si>
  <si>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</si>
  <si>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</si>
  <si>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</si>
  <si>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</si>
  <si>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</si>
  <si>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</si>
  <si>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</si>
  <si>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</si>
  <si>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</si>
  <si>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</si>
  <si>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</si>
  <si>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</si>
  <si>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</si>
  <si>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</si>
  <si>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</si>
  <si>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</si>
  <si>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</si>
  <si>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</si>
  <si>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</si>
  <si>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</si>
  <si>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</si>
  <si>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</si>
  <si>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</si>
  <si>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</si>
  <si>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</si>
  <si>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</si>
  <si>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</si>
  <si>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</si>
  <si>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</si>
  <si>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</si>
  <si>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</si>
  <si>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</si>
  <si>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</si>
  <si>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</si>
  <si>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</si>
  <si>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</si>
  <si>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</si>
  <si>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</si>
  <si>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</si>
  <si>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</si>
  <si>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</si>
  <si>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</si>
  <si>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</si>
  <si>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</si>
  <si>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</si>
  <si>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</si>
  <si>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</si>
  <si>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</si>
  <si>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</si>
  <si>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</si>
  <si>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</si>
  <si>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</si>
  <si>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</si>
  <si>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</si>
  <si>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</si>
  <si>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</si>
  <si>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</si>
  <si>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</si>
  <si>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</si>
  <si>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</si>
  <si>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</si>
  <si>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</si>
  <si>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</si>
  <si>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</si>
  <si>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</si>
  <si>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</si>
  <si>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</si>
  <si>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</si>
  <si>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</si>
  <si>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</si>
  <si>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</si>
  <si>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</si>
  <si>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</si>
  <si>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</si>
  <si>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</si>
  <si>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</si>
  <si>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</si>
  <si>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</si>
  <si>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</si>
  <si>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</si>
  <si>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</si>
  <si>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</si>
  <si>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</si>
  <si>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</si>
  <si>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</si>
  <si>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</si>
  <si>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</si>
  <si>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</si>
  <si>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</si>
  <si>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</si>
  <si>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</si>
  <si>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</si>
  <si>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</si>
  <si>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</si>
  <si>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</si>
  <si>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</si>
  <si>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</si>
  <si>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</si>
  <si>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</si>
  <si>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</si>
  <si>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</si>
  <si>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</si>
  <si>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</si>
  <si>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</si>
  <si>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</si>
  <si>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</si>
  <si>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</si>
  <si>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</si>
  <si>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</si>
  <si>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</si>
  <si>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</si>
  <si>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</si>
  <si>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</si>
  <si>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</si>
  <si>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</si>
  <si>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</si>
  <si>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</si>
  <si>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</si>
  <si>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</si>
  <si>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</si>
  <si>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</si>
  <si>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</si>
  <si>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</si>
  <si>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</si>
  <si>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</si>
  <si>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</si>
  <si>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</si>
  <si>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</si>
  <si>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</si>
  <si>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</si>
  <si>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</si>
  <si>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</si>
  <si>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</si>
  <si>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</si>
  <si>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</si>
  <si>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</si>
  <si>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</si>
  <si>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</si>
  <si>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</si>
  <si>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</si>
  <si>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</si>
  <si>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</si>
  <si>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</si>
  <si>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</si>
  <si>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</si>
  <si>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</si>
  <si>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</si>
  <si>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</si>
  <si>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</si>
  <si>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</si>
  <si>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</si>
  <si>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</si>
  <si>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</si>
  <si>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</si>
  <si>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</si>
  <si>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</si>
  <si>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</si>
  <si>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</si>
  <si>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</si>
  <si>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</si>
  <si>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</si>
  <si>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</si>
  <si>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</si>
  <si>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</si>
  <si>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</si>
  <si>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</si>
  <si>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</si>
  <si>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</si>
  <si>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</si>
  <si>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</si>
  <si>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</si>
  <si>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</si>
  <si>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</si>
  <si>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</si>
  <si>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</si>
  <si>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</si>
  <si>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</si>
  <si>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</si>
  <si>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</si>
  <si>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</si>
  <si>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</si>
  <si>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</si>
  <si>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</si>
  <si>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</si>
  <si>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</si>
  <si>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</si>
  <si>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</si>
  <si>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</si>
  <si>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</si>
  <si>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</si>
  <si>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</si>
  <si>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</si>
  <si>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</si>
  <si>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</si>
  <si>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</si>
  <si>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</si>
  <si>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</si>
  <si>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</si>
  <si>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</si>
  <si>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</si>
  <si>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</si>
  <si>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</si>
  <si>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</si>
  <si>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</si>
  <si>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</si>
  <si>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</si>
  <si>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</si>
  <si>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</si>
  <si>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</si>
  <si>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</si>
  <si>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</si>
  <si>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</si>
  <si>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</si>
  <si>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</si>
  <si>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</si>
  <si>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</si>
  <si>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</si>
  <si>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</si>
  <si>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</si>
  <si>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</si>
  <si>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</si>
  <si>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</si>
  <si>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</si>
  <si>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</si>
  <si>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</si>
  <si>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</si>
  <si>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</si>
  <si>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</si>
  <si>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</si>
  <si>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</si>
  <si>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</si>
  <si>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</si>
  <si>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</si>
  <si>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</si>
  <si>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</si>
  <si>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</si>
  <si>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</si>
  <si>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</si>
  <si>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</si>
  <si>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</si>
  <si>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</si>
  <si>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</si>
  <si>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</si>
  <si>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</si>
  <si>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</si>
  <si>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</si>
  <si>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</si>
  <si>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</si>
  <si>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</si>
  <si>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</si>
  <si>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</si>
  <si>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</si>
  <si>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</si>
  <si>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</si>
  <si>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</si>
  <si>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</si>
  <si>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</si>
  <si>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</si>
  <si>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</si>
  <si>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</si>
  <si>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</si>
  <si>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</si>
  <si>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</si>
  <si>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</si>
  <si>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</si>
  <si>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</si>
  <si>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</si>
  <si>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</si>
  <si>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</si>
  <si>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</si>
  <si>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</si>
  <si>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</si>
  <si>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</si>
  <si>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</si>
  <si>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</si>
  <si>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</si>
  <si>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</si>
  <si>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</si>
  <si>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</si>
  <si>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</si>
  <si>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</si>
  <si>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</si>
  <si>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</si>
  <si>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</si>
  <si>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</si>
  <si>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</si>
  <si>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</si>
  <si>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</si>
  <si>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</si>
  <si>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</si>
  <si>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</si>
  <si>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</si>
  <si>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</si>
  <si>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</si>
  <si>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</si>
  <si>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</si>
  <si>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</si>
  <si>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</si>
  <si>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</si>
  <si>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</si>
  <si>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</si>
  <si>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</si>
  <si>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</si>
  <si>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</si>
  <si>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</si>
  <si>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</si>
  <si>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</si>
  <si>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</si>
  <si>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</si>
  <si>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</si>
  <si>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</si>
  <si>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</si>
  <si>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</si>
  <si>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</si>
  <si>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</si>
  <si>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</si>
  <si>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</si>
  <si>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</si>
  <si>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</si>
  <si>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</si>
  <si>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</si>
  <si>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</si>
  <si>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</si>
  <si>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</si>
  <si>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</si>
  <si>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</si>
  <si>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</si>
  <si>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</si>
  <si>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</si>
  <si>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</si>
  <si>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</si>
  <si>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</si>
  <si>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</si>
  <si>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</si>
  <si>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</si>
  <si>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</si>
  <si>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</si>
  <si>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</si>
  <si>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</si>
  <si>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</si>
  <si>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</si>
  <si>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</si>
  <si>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</si>
  <si>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</si>
  <si>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</si>
  <si>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</si>
  <si>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</si>
  <si>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</si>
  <si>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</si>
  <si>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</si>
  <si>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</si>
  <si>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</si>
  <si>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</si>
  <si>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</si>
  <si>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</si>
  <si>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</si>
  <si>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</si>
  <si>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</si>
  <si>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</si>
  <si>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</si>
  <si>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</si>
  <si>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</si>
  <si>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</si>
  <si>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</si>
  <si>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</si>
  <si>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</si>
  <si>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</si>
  <si>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</si>
  <si>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</si>
  <si>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</si>
  <si>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</si>
  <si>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</si>
  <si>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</si>
  <si>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</si>
  <si>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</si>
  <si>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</si>
  <si>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</si>
  <si>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</si>
  <si>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</si>
  <si>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</si>
  <si>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</si>
  <si>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</si>
  <si>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</si>
  <si>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</si>
  <si>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</si>
  <si>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</si>
  <si>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</si>
  <si>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</si>
  <si>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</si>
  <si>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</si>
  <si>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</si>
  <si>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</si>
  <si>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</si>
  <si>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</si>
  <si>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</si>
  <si>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</si>
  <si>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</si>
  <si>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</si>
  <si>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</si>
  <si>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</si>
  <si>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</si>
  <si>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</si>
  <si>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</si>
  <si>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</si>
  <si>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</si>
  <si>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</si>
  <si>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</si>
  <si>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</si>
  <si>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</si>
  <si>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</si>
  <si>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</si>
  <si>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</si>
  <si>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</si>
  <si>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</si>
  <si>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</si>
  <si>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</si>
  <si>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</si>
  <si>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</si>
  <si>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</si>
  <si>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</si>
  <si>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</si>
  <si>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</si>
  <si>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</si>
  <si>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</si>
  <si>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</si>
  <si>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</si>
  <si>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</si>
  <si>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</si>
  <si>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</si>
  <si>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</si>
  <si>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</si>
  <si>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</si>
  <si>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</si>
  <si>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</si>
  <si>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</si>
  <si>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</si>
  <si>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</si>
  <si>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</si>
  <si>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</si>
  <si>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</si>
  <si>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</si>
  <si>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</si>
  <si>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</si>
  <si>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</si>
  <si>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</si>
  <si>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</si>
  <si>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</si>
  <si>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</si>
  <si>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</si>
  <si>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</si>
  <si>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</si>
  <si>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</si>
  <si>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</si>
  <si>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</si>
  <si>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</si>
  <si>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</si>
  <si>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</si>
  <si>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</si>
  <si>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</si>
  <si>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</si>
  <si>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</si>
  <si>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</si>
  <si>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</si>
  <si>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</si>
  <si>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</si>
  <si>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</si>
  <si>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</si>
  <si>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</si>
  <si>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</si>
  <si>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</si>
  <si>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</si>
  <si>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</si>
  <si>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</si>
  <si>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</si>
  <si>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</si>
  <si>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</si>
  <si>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</si>
  <si>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</si>
  <si>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</si>
  <si>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</si>
  <si>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</si>
  <si>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</si>
  <si>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</si>
  <si>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</si>
  <si>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</si>
  <si>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</si>
  <si>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</si>
  <si>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</si>
  <si>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</si>
  <si>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</si>
  <si>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</si>
  <si>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</si>
  <si>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</si>
  <si>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</si>
  <si>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</si>
  <si>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</si>
  <si>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</si>
  <si>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</si>
  <si>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</si>
  <si>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</si>
  <si>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</si>
  <si>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</si>
  <si>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</si>
  <si>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</si>
  <si>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</si>
  <si>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</si>
  <si>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</si>
  <si>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</si>
  <si>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</si>
  <si>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</si>
  <si>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</si>
  <si>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</si>
  <si>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</si>
  <si>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</si>
  <si>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</si>
  <si>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</si>
  <si>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</si>
  <si>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</si>
  <si>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</si>
  <si>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</si>
  <si>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</si>
  <si>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</si>
  <si>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</si>
  <si>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</si>
  <si>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</si>
  <si>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</si>
  <si>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</si>
  <si>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</si>
  <si>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</si>
  <si>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</si>
  <si>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</si>
  <si>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</si>
  <si>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</si>
  <si>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</si>
  <si>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</si>
  <si>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</si>
  <si>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</si>
  <si>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</si>
  <si>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</si>
  <si>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</si>
  <si>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</si>
  <si>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</si>
  <si>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</si>
  <si>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</si>
  <si>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</si>
  <si>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</si>
  <si>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</si>
  <si>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</si>
  <si>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</si>
  <si>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</si>
  <si>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</si>
  <si>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</si>
  <si>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</si>
  <si>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</si>
  <si>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</si>
  <si>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</si>
  <si>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</si>
  <si>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</si>
  <si>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</si>
  <si>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</si>
  <si>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</si>
  <si>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</si>
  <si>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</si>
  <si>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</si>
  <si>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</si>
  <si>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</si>
  <si>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</si>
  <si>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</si>
  <si>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</si>
  <si>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</si>
  <si>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</si>
  <si>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</si>
  <si>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</si>
  <si>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</si>
  <si>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</si>
  <si>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</si>
  <si>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</si>
  <si>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</si>
  <si>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</si>
  <si>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</si>
  <si>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</si>
  <si>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</si>
  <si>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</si>
  <si>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</si>
  <si>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</si>
  <si>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</si>
  <si>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</si>
  <si>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</si>
  <si>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</si>
  <si>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</si>
  <si>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</si>
  <si>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</si>
  <si>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</si>
  <si>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</si>
  <si>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</si>
  <si>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</si>
  <si>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</si>
  <si>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</si>
  <si>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</si>
  <si>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</si>
  <si>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</si>
  <si>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</si>
  <si>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</si>
  <si>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</si>
  <si>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</si>
  <si>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</si>
  <si>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</si>
  <si>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</si>
  <si>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</si>
  <si>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</si>
  <si>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</si>
  <si>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</si>
  <si>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</si>
  <si>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</si>
  <si>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</si>
  <si>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</si>
  <si>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</si>
  <si>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</si>
  <si>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</si>
  <si>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</si>
  <si>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</si>
  <si>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</si>
  <si>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</si>
  <si>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</si>
  <si>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</si>
  <si>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</si>
  <si>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</si>
  <si>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</si>
  <si>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</si>
  <si>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</si>
  <si>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</si>
  <si>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</si>
  <si>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</si>
  <si>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</si>
  <si>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</si>
  <si>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</si>
  <si>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</si>
  <si>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</si>
  <si>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</si>
  <si>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</si>
  <si>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</si>
  <si>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</si>
  <si>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</si>
  <si>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</si>
  <si>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</si>
  <si>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</si>
  <si>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</si>
  <si>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</si>
  <si>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</si>
  <si>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</si>
  <si>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</si>
  <si>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</si>
  <si>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</si>
  <si>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</si>
  <si>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</si>
  <si>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</si>
  <si>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</si>
  <si>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</si>
  <si>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</si>
  <si>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</si>
  <si>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</si>
  <si>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</si>
  <si>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</si>
  <si>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</si>
  <si>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</si>
  <si>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</si>
  <si>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</si>
  <si>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</si>
  <si>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</si>
  <si>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</si>
  <si>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</si>
  <si>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</si>
  <si>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</si>
  <si>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</si>
  <si>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</si>
  <si>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</si>
  <si>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</si>
  <si>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</si>
  <si>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</si>
  <si>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</si>
  <si>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</si>
  <si>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</si>
  <si>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</si>
  <si>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</si>
  <si>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</si>
  <si>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</si>
  <si>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</si>
  <si>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</si>
  <si>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</si>
  <si>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</si>
  <si>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</si>
  <si>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</si>
  <si>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</si>
  <si>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</si>
  <si>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</si>
  <si>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</si>
  <si>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</si>
  <si>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</si>
  <si>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</si>
  <si>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</si>
  <si>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</si>
  <si>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</si>
  <si>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</si>
  <si>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</si>
  <si>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</si>
  <si>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</si>
  <si>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</si>
  <si>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</si>
  <si>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</si>
  <si>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</si>
  <si>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</si>
  <si>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</si>
  <si>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</si>
  <si>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</si>
  <si>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</si>
  <si>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</si>
  <si>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</si>
  <si>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</si>
  <si>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</si>
  <si>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</si>
  <si>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</si>
  <si>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</si>
  <si>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</si>
  <si>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</si>
  <si>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</si>
  <si>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</si>
  <si>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</si>
  <si>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</si>
  <si>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</si>
  <si>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</si>
  <si>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</si>
  <si>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</si>
  <si>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</si>
  <si>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</si>
  <si>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</si>
  <si>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</si>
  <si>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</si>
  <si>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</si>
  <si>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</si>
  <si>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</si>
  <si>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</si>
  <si>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</si>
  <si>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</si>
  <si>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</si>
  <si>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</si>
  <si>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</si>
  <si>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</si>
  <si>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</si>
  <si>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</si>
  <si>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</si>
  <si>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</si>
  <si>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</si>
  <si>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</si>
  <si>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</si>
  <si>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</si>
  <si>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</si>
  <si>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</si>
  <si>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</si>
  <si>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</si>
  <si>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</si>
  <si>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</si>
  <si>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</si>
  <si>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</si>
  <si>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</si>
  <si>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</si>
  <si>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</si>
  <si>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</si>
  <si>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</si>
  <si>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</si>
  <si>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</si>
  <si>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</si>
  <si>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</si>
  <si>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</si>
  <si>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</si>
  <si>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</si>
  <si>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</si>
  <si>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</si>
  <si>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</si>
  <si>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</si>
  <si>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</si>
  <si>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</si>
  <si>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</si>
  <si>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</si>
  <si>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</si>
  <si>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</si>
  <si>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</si>
  <si>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</si>
  <si>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</si>
  <si>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</si>
  <si>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</si>
  <si>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</si>
  <si>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</si>
  <si>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</si>
  <si>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</si>
  <si>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</si>
  <si>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</si>
  <si>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</si>
  <si>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</si>
  <si>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</si>
  <si>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</si>
  <si>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</si>
  <si>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</si>
  <si>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</si>
  <si>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</si>
  <si>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</si>
  <si>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</si>
  <si>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</si>
  <si>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</si>
  <si>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</si>
  <si>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</si>
  <si>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</si>
  <si>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</si>
  <si>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</si>
  <si>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</si>
  <si>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</si>
  <si>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</si>
  <si>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</si>
  <si>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</si>
  <si>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</si>
  <si>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</si>
  <si>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</si>
  <si>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</si>
  <si>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</si>
  <si>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</si>
  <si>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</si>
  <si>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</si>
  <si>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</si>
  <si>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</si>
  <si>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</si>
  <si>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</si>
  <si>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</si>
  <si>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</si>
  <si>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</si>
  <si>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</si>
  <si>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</si>
  <si>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</si>
  <si>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</si>
  <si>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</si>
  <si>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</si>
  <si>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</si>
  <si>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</si>
  <si>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</si>
  <si>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</si>
  <si>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</si>
  <si>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</si>
  <si>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</si>
  <si>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</si>
  <si>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</si>
  <si>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</si>
  <si>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</si>
  <si>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</si>
  <si>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</si>
  <si>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</si>
  <si>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</si>
  <si>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</si>
  <si>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</si>
  <si>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</si>
  <si>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</si>
  <si>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</si>
  <si>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</si>
  <si>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</si>
  <si>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</si>
  <si>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</si>
  <si>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</si>
  <si>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</si>
  <si>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</si>
  <si>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</si>
  <si>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</si>
  <si>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</si>
  <si>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</si>
  <si>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</si>
  <si>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</si>
  <si>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</si>
  <si>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</si>
  <si>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</si>
  <si>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</si>
  <si>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</si>
  <si>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</si>
  <si>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</si>
  <si>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</si>
  <si>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</si>
  <si>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</si>
  <si>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</si>
  <si>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</si>
  <si>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</si>
  <si>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</si>
  <si>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</si>
  <si>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</si>
  <si>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</si>
  <si>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</si>
  <si>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</si>
  <si>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</si>
  <si>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</si>
  <si>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</si>
  <si>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</si>
  <si>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</si>
  <si>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</si>
  <si>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</si>
  <si>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</si>
  <si>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</si>
  <si>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</si>
  <si>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</si>
  <si>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</si>
  <si>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</si>
  <si>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</si>
  <si>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</si>
  <si>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</si>
  <si>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</si>
  <si>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</si>
  <si>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</si>
  <si>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</si>
  <si>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</si>
  <si>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</si>
  <si>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</si>
  <si>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</si>
  <si>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</si>
  <si>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</si>
  <si>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</si>
  <si>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</si>
  <si>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</si>
  <si>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</si>
  <si>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</si>
  <si>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</si>
  <si>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</si>
  <si>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</si>
  <si>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</si>
  <si>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</si>
  <si>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</si>
  <si>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</si>
  <si>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</si>
  <si>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</si>
  <si>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</si>
  <si>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</si>
  <si>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</si>
  <si>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</si>
  <si>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</si>
  <si>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</si>
  <si>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</si>
  <si>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</si>
  <si>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</si>
  <si>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</si>
  <si>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</si>
  <si>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</si>
  <si>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</si>
  <si>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</si>
  <si>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</si>
  <si>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</si>
  <si>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</si>
  <si>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</si>
  <si>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</si>
  <si>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</si>
  <si>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</si>
  <si>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</si>
  <si>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</si>
  <si>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</si>
  <si>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</si>
  <si>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</si>
  <si>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</si>
  <si>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</si>
  <si>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</si>
  <si>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</si>
  <si>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</si>
  <si>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</si>
  <si>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</si>
  <si>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</si>
  <si>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</si>
  <si>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</si>
  <si>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</si>
  <si>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</si>
  <si>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</si>
  <si>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</si>
  <si>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</si>
  <si>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</si>
  <si>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</si>
  <si>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</si>
  <si>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</si>
  <si>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</si>
  <si>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</si>
  <si>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</si>
  <si>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</si>
  <si>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</si>
  <si>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</si>
  <si>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</si>
  <si>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</si>
  <si>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</si>
  <si>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</si>
  <si>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</si>
  <si>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</si>
  <si>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</si>
  <si>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</si>
  <si>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</si>
  <si>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</si>
  <si>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</si>
  <si>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</si>
  <si>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</si>
  <si>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</si>
  <si>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</si>
  <si>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</si>
  <si>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</si>
  <si>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</si>
  <si>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</si>
  <si>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</si>
  <si>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</si>
  <si>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</si>
  <si>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</si>
  <si>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</si>
  <si>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</si>
  <si>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</si>
  <si>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</si>
  <si>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</si>
  <si>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</si>
  <si>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</si>
  <si>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</si>
  <si>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</si>
  <si>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</si>
  <si>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</si>
  <si>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</si>
  <si>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</si>
  <si>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</si>
  <si>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</si>
  <si>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</si>
  <si>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</si>
  <si>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</si>
  <si>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</si>
  <si>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</si>
  <si>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</si>
  <si>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</si>
  <si>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</si>
  <si>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</si>
  <si>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</si>
  <si>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</si>
  <si>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</si>
  <si>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</si>
  <si>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</si>
  <si>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</si>
  <si>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</si>
  <si>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</si>
  <si>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</si>
  <si>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</si>
  <si>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</si>
  <si>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</si>
  <si>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</si>
  <si>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</si>
  <si>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</si>
  <si>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</si>
  <si>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</si>
  <si>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</si>
  <si>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</si>
  <si>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</si>
  <si>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</si>
  <si>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</si>
  <si>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</si>
  <si>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</si>
  <si>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</si>
  <si>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</si>
  <si>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</si>
  <si>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</si>
  <si>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</si>
  <si>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</si>
  <si>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</si>
  <si>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</si>
  <si>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</si>
  <si>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</si>
  <si>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</si>
  <si>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</si>
  <si>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</si>
  <si>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</si>
  <si>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</si>
  <si>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</si>
  <si>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</si>
  <si>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</si>
  <si>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</si>
  <si>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</si>
  <si>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</si>
  <si>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</si>
  <si>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</si>
  <si>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</si>
  <si>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</si>
  <si>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</si>
  <si>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</si>
  <si>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</si>
  <si>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</si>
  <si>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</si>
  <si>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</si>
  <si>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</si>
  <si>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</si>
  <si>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</si>
  <si>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</si>
  <si>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</si>
  <si>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</si>
  <si>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</si>
  <si>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</si>
  <si>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</si>
  <si>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</si>
  <si>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</si>
  <si>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</si>
  <si>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</si>
  <si>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</si>
  <si>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</si>
  <si>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</si>
  <si>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</si>
  <si>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</si>
  <si>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</si>
  <si>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</si>
  <si>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</si>
  <si>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</si>
  <si>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</si>
  <si>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</si>
  <si>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</si>
  <si>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</si>
  <si>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</si>
  <si>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</si>
  <si>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</si>
  <si>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</si>
  <si>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</si>
  <si>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</si>
  <si>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</si>
  <si>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</si>
  <si>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</si>
  <si>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</si>
  <si>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</si>
  <si>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</si>
  <si>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</si>
  <si>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</si>
  <si>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</si>
  <si>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</si>
  <si>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</si>
  <si>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</si>
  <si>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</si>
  <si>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</si>
  <si>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</si>
  <si>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</si>
  <si>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</si>
  <si>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</si>
  <si>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</si>
  <si>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</si>
  <si>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</si>
  <si>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</si>
  <si>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</si>
  <si>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</si>
  <si>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</si>
  <si>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</si>
  <si>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</si>
  <si>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</si>
  <si>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</si>
  <si>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</si>
  <si>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</si>
  <si>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</si>
  <si>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</si>
  <si>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</si>
  <si>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</si>
  <si>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</si>
  <si>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</si>
  <si>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</si>
  <si>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</si>
  <si>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</si>
  <si>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</si>
  <si>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</si>
  <si>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</si>
  <si>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</si>
  <si>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</si>
  <si>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</si>
  <si>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</si>
  <si>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</si>
  <si>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</si>
  <si>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</si>
  <si>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</si>
  <si>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</si>
  <si>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</si>
  <si>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</si>
  <si>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</si>
  <si>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</si>
  <si>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</si>
  <si>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</si>
  <si>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</si>
  <si>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</si>
  <si>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</si>
  <si>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</si>
  <si>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</si>
  <si>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</si>
  <si>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</si>
  <si>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</si>
  <si>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</si>
  <si>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</si>
  <si>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</si>
  <si>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</si>
  <si>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</si>
  <si>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</si>
  <si>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</si>
  <si>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</si>
  <si>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</si>
  <si>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</si>
  <si>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</si>
  <si>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</si>
  <si>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</si>
  <si>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</si>
  <si>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</si>
  <si>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</si>
  <si>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</si>
  <si>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</si>
  <si>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</si>
  <si>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</si>
  <si>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</si>
  <si>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</si>
  <si>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</si>
  <si>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</si>
  <si>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</si>
  <si>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</si>
  <si>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</si>
  <si>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</si>
  <si>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</si>
  <si>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</si>
  <si>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</si>
  <si>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</si>
  <si>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</si>
  <si>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</si>
  <si>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</si>
  <si>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</si>
  <si>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</si>
  <si>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</si>
  <si>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</si>
  <si>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</si>
  <si>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</si>
  <si>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</si>
  <si>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</si>
  <si>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</si>
  <si>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</si>
  <si>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</si>
  <si>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</si>
  <si>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</si>
  <si>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</si>
  <si>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</si>
  <si>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</si>
  <si>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</si>
  <si>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</si>
  <si>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</si>
  <si>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</si>
  <si>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</si>
  <si>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</si>
  <si>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</si>
  <si>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</si>
  <si>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</si>
  <si>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</si>
  <si>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</si>
  <si>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</si>
  <si>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</si>
  <si>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</si>
  <si>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</si>
  <si>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</si>
  <si>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</si>
  <si>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</si>
  <si>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</si>
  <si>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</si>
  <si>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</si>
  <si>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</si>
  <si>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</si>
  <si>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</si>
  <si>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</si>
  <si>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</si>
  <si>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</si>
  <si>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</si>
  <si>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</si>
  <si>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</si>
  <si>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</si>
  <si>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</si>
  <si>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</si>
  <si>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</si>
  <si>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</si>
  <si>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</si>
  <si>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</si>
  <si>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</si>
  <si>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</si>
  <si>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</si>
  <si>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</si>
  <si>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</si>
  <si>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</si>
  <si>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</si>
  <si>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</si>
  <si>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</si>
  <si>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</si>
  <si>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</si>
  <si>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</si>
  <si>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</si>
  <si>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</si>
  <si>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</si>
  <si>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</si>
  <si>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</si>
  <si>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</si>
  <si>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</si>
  <si>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</si>
  <si>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</si>
  <si>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</si>
  <si>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</si>
  <si>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</si>
  <si>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</si>
  <si>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</si>
  <si>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</si>
  <si>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</si>
  <si>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</si>
  <si>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</si>
  <si>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</si>
  <si>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</si>
  <si>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</si>
  <si>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</si>
  <si>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</si>
  <si>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</si>
  <si>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</si>
  <si>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</si>
  <si>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</si>
  <si>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</si>
  <si>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</si>
  <si>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</si>
  <si>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</si>
  <si>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</si>
  <si>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</si>
  <si>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</si>
  <si>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</si>
  <si>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</si>
  <si>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</si>
  <si>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</si>
  <si>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</si>
  <si>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</si>
  <si>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</si>
  <si>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</si>
  <si>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</si>
  <si>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</si>
  <si>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</si>
  <si>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</si>
  <si>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</si>
  <si>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</si>
  <si>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</si>
  <si>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</si>
  <si>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</si>
  <si>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</si>
  <si>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</si>
  <si>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</si>
  <si>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</si>
  <si>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</si>
  <si>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</si>
  <si>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</si>
  <si>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</si>
  <si>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</si>
  <si>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</si>
  <si>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</si>
  <si>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</si>
  <si>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</si>
  <si>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</si>
  <si>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</si>
  <si>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</si>
  <si>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</si>
  <si>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</si>
  <si>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</si>
  <si>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</si>
  <si>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</si>
  <si>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</si>
  <si>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</si>
  <si>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</si>
  <si>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</si>
  <si>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</si>
  <si>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</si>
  <si>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</si>
  <si>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</si>
  <si>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</si>
  <si>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</si>
  <si>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</si>
  <si>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</si>
  <si>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</si>
  <si>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</si>
  <si>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</si>
  <si>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</si>
  <si>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</si>
  <si>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</si>
  <si>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</si>
  <si>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</si>
  <si>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</si>
  <si>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</si>
  <si>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</si>
  <si>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</si>
  <si>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</si>
  <si>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</si>
  <si>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</si>
  <si>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</si>
  <si>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</si>
  <si>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</si>
  <si>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</si>
  <si>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</si>
  <si>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</si>
  <si>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</si>
  <si>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</si>
  <si>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</si>
  <si>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</si>
  <si>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</si>
  <si>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</si>
  <si>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</si>
  <si>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</si>
  <si>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</si>
  <si>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</si>
  <si>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</si>
  <si>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</si>
  <si>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</si>
  <si>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</si>
  <si>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</si>
  <si>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</si>
  <si>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</si>
  <si>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</si>
  <si>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</si>
  <si>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</si>
  <si>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</si>
  <si>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</si>
  <si>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</si>
  <si>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</si>
  <si>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</si>
  <si>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</si>
  <si>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</si>
  <si>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</si>
  <si>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</si>
  <si>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</si>
  <si>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</si>
  <si>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</si>
  <si>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</si>
  <si>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</si>
  <si>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</si>
  <si>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</si>
  <si>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</si>
  <si>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</si>
  <si>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</si>
  <si>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</si>
  <si>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</si>
  <si>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</si>
  <si>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</si>
  <si>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</si>
  <si>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</si>
  <si>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</si>
  <si>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</si>
  <si>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</si>
  <si>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</si>
  <si>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</si>
  <si>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</si>
  <si>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</si>
  <si>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</si>
  <si>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</si>
  <si>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</si>
  <si>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</si>
  <si>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</si>
  <si>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</si>
  <si>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</si>
  <si>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</si>
  <si>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</si>
  <si>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</si>
  <si>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</si>
  <si>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</si>
  <si>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</si>
  <si>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</si>
  <si>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</si>
  <si>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</si>
  <si>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</si>
  <si>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</si>
  <si>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</si>
  <si>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</si>
  <si>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</si>
  <si>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</si>
  <si>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</si>
  <si>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</si>
  <si>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</si>
  <si>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</si>
  <si>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</si>
  <si>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</si>
  <si>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</si>
  <si>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</si>
  <si>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</si>
  <si>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</si>
  <si>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</si>
  <si>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</si>
  <si>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</si>
  <si>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</si>
  <si>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</si>
  <si>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</si>
  <si>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</si>
  <si>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</si>
  <si>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</si>
  <si>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</si>
  <si>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</si>
  <si>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</si>
  <si>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</si>
  <si>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</si>
  <si>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</si>
  <si>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</si>
  <si>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</si>
  <si>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</si>
  <si>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</si>
  <si>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</si>
  <si>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</si>
  <si>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</si>
  <si>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</si>
  <si>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</si>
  <si>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</si>
  <si>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</si>
  <si>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</si>
  <si>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</si>
  <si>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</si>
  <si>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</si>
  <si>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</si>
  <si>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</si>
  <si>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</si>
  <si>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</si>
  <si>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</si>
  <si>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</si>
  <si>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</si>
  <si>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</si>
  <si>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</si>
  <si>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</si>
  <si>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</si>
  <si>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</si>
  <si>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</si>
  <si>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</si>
  <si>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</si>
  <si>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</si>
  <si>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</si>
  <si>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</si>
  <si>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</si>
  <si>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</si>
  <si>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</si>
  <si>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</si>
  <si>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</si>
  <si>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</si>
  <si>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</si>
  <si>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</si>
  <si>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</si>
  <si>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</si>
  <si>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</si>
  <si>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</si>
  <si>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</si>
  <si>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</si>
  <si>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</si>
  <si>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</si>
  <si>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</si>
  <si>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</si>
  <si>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</si>
  <si>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</si>
  <si>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</si>
  <si>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</si>
  <si>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</si>
  <si>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</si>
  <si>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</si>
  <si>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</si>
  <si>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</si>
  <si>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</si>
  <si>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</si>
  <si>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</si>
  <si>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</si>
  <si>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</si>
  <si>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</si>
  <si>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</si>
  <si>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</si>
  <si>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</si>
  <si>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</si>
  <si>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</si>
  <si>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</si>
  <si>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</si>
  <si>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</si>
  <si>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</si>
  <si>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</si>
  <si>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</si>
  <si>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</si>
  <si>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</si>
  <si>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</si>
  <si>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</si>
  <si>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</si>
  <si>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</si>
  <si>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</si>
  <si>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</si>
  <si>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</si>
  <si>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</si>
  <si>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</si>
  <si>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</si>
  <si>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</si>
  <si>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</si>
  <si>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</si>
  <si>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</si>
  <si>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</si>
  <si>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</si>
  <si>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</si>
  <si>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</si>
  <si>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</si>
  <si>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</si>
  <si>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</si>
  <si>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</si>
  <si>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</si>
  <si>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</si>
  <si>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</si>
  <si>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</si>
  <si>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</si>
  <si>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</si>
  <si>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</si>
  <si>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</si>
  <si>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</si>
  <si>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</si>
  <si>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</si>
  <si>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</si>
  <si>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</si>
  <si>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</si>
  <si>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</si>
  <si>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</si>
  <si>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</si>
  <si>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</si>
  <si>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</si>
  <si>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</si>
  <si>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</si>
  <si>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</si>
  <si>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</si>
  <si>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</si>
  <si>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</si>
  <si>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</si>
  <si>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</si>
  <si>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</si>
  <si>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</si>
  <si>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</si>
  <si>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</si>
  <si>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</si>
  <si>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</si>
  <si>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</si>
  <si>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</si>
  <si>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</si>
  <si>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</si>
  <si>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</si>
  <si>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</si>
  <si>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</si>
  <si>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</si>
  <si>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</si>
  <si>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</si>
  <si>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</si>
  <si>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</si>
  <si>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</si>
  <si>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</si>
  <si>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</si>
  <si>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</si>
  <si>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</si>
  <si>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</si>
  <si>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</si>
  <si>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</si>
  <si>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</si>
  <si>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</si>
  <si>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</si>
  <si>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</si>
  <si>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</si>
  <si>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</si>
  <si>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</si>
  <si>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</si>
  <si>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</si>
  <si>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</si>
  <si>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</si>
  <si>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</si>
  <si>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</si>
  <si>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</si>
  <si>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</si>
  <si>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</si>
  <si>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</si>
  <si>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</si>
  <si>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</si>
  <si>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</si>
  <si>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</si>
  <si>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</si>
  <si>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</si>
  <si>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</si>
  <si>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</si>
  <si>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</si>
  <si>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</si>
  <si>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</si>
  <si>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</si>
  <si>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</si>
  <si>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</si>
  <si>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</si>
  <si>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</si>
  <si>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</si>
  <si>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</si>
  <si>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</si>
  <si>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</si>
  <si>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</si>
  <si>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</si>
  <si>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</si>
  <si>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</si>
  <si>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</si>
  <si>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</si>
  <si>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</si>
  <si>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</si>
  <si>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</si>
  <si>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</si>
  <si>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</si>
  <si>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</si>
  <si>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</si>
  <si>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</si>
  <si>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</si>
  <si>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</si>
  <si>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</si>
  <si>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</si>
  <si>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</si>
  <si>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</si>
  <si>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</si>
  <si>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</si>
  <si>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</si>
  <si>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</si>
  <si>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</si>
  <si>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</si>
  <si>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</si>
  <si>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</si>
  <si>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</si>
  <si>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</si>
  <si>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</si>
  <si>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</si>
  <si>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</si>
  <si>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</si>
  <si>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</si>
  <si>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</si>
  <si>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</si>
  <si>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</si>
  <si>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</si>
  <si>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</si>
  <si>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</si>
  <si>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</si>
  <si>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</si>
  <si>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</si>
  <si>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</si>
  <si>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</si>
  <si>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</si>
  <si>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</si>
  <si>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</si>
  <si>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</si>
  <si>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</si>
  <si>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</si>
  <si>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</si>
  <si>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</si>
  <si>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</si>
  <si>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</si>
  <si>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</si>
  <si>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</si>
  <si>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</si>
  <si>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</si>
  <si>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</si>
  <si>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</si>
  <si>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</si>
  <si>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</si>
  <si>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</si>
  <si>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</si>
  <si>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</si>
  <si>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</si>
  <si>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</si>
  <si>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</si>
  <si>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</si>
  <si>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</si>
  <si>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</si>
  <si>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</si>
  <si>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</si>
  <si>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</si>
  <si>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</si>
  <si>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</si>
  <si>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</si>
  <si>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</si>
  <si>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</si>
  <si>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</si>
  <si>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</si>
  <si>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</si>
  <si>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</si>
  <si>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</si>
  <si>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</si>
  <si>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</si>
  <si>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</si>
  <si>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</si>
  <si>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</si>
  <si>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</si>
  <si>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</si>
  <si>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</si>
  <si>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</si>
  <si>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</si>
  <si>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</si>
  <si>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</si>
  <si>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</si>
  <si>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</si>
  <si>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</si>
  <si>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</si>
  <si>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</si>
  <si>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</si>
  <si>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</si>
  <si>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</si>
  <si>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</si>
  <si>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</si>
  <si>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</si>
  <si>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</si>
  <si>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</si>
  <si>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</si>
  <si>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</si>
  <si>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</si>
  <si>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</si>
  <si>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</si>
  <si>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</si>
  <si>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</si>
  <si>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</si>
  <si>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</si>
  <si>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</si>
  <si>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</si>
  <si>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</si>
  <si>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</si>
  <si>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</si>
  <si>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</si>
  <si>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</si>
  <si>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</si>
  <si>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</si>
  <si>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</si>
  <si>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</si>
  <si>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</si>
  <si>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</si>
  <si>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</si>
  <si>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</si>
  <si>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</si>
  <si>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</si>
  <si>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</si>
  <si>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</si>
  <si>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</si>
  <si>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</si>
  <si>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</si>
  <si>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</si>
  <si>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</si>
  <si>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</si>
  <si>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</si>
  <si>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</si>
  <si>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</si>
  <si>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</si>
  <si>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</si>
  <si>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</si>
  <si>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</si>
  <si>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</si>
  <si>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</si>
  <si>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</si>
  <si>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</si>
  <si>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</si>
  <si>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</si>
  <si>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</si>
  <si>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</si>
  <si>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</si>
  <si>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</si>
  <si>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</si>
  <si>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</si>
  <si>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</si>
  <si>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</si>
  <si>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</si>
  <si>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</si>
  <si>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</si>
  <si>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</si>
  <si>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</si>
  <si>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</si>
  <si>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</si>
  <si>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</si>
  <si>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</si>
  <si>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</si>
  <si>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</si>
  <si>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</si>
  <si>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</si>
  <si>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</si>
  <si>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</si>
  <si>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</si>
  <si>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</si>
  <si>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</si>
  <si>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</si>
  <si>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</si>
  <si>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</si>
  <si>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</si>
  <si>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</si>
  <si>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</si>
  <si>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</si>
  <si>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</si>
  <si>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</si>
  <si>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</si>
  <si>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</si>
  <si>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</si>
  <si>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</si>
  <si>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</si>
  <si>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</si>
  <si>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</si>
  <si>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</si>
  <si>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</si>
  <si>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</si>
  <si>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</si>
  <si>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</si>
  <si>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</si>
  <si>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</si>
  <si>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</si>
  <si>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</si>
  <si>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</si>
  <si>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</si>
  <si>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</si>
  <si>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</si>
  <si>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</si>
  <si>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</si>
  <si>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</si>
  <si>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</si>
  <si>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</si>
  <si>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</si>
  <si>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</si>
  <si>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</si>
  <si>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</si>
  <si>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</si>
  <si>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</si>
  <si>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</si>
  <si>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</si>
  <si>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</si>
  <si>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</si>
  <si>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</si>
  <si>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</si>
  <si>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</si>
  <si>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</si>
  <si>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</si>
  <si>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</si>
  <si>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</si>
  <si>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</si>
  <si>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</si>
  <si>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</si>
  <si>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</si>
  <si>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</si>
  <si>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</si>
  <si>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</si>
  <si>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</si>
  <si>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</si>
  <si>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</si>
  <si>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</si>
  <si>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</si>
  <si>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</si>
  <si>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</si>
  <si>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</si>
  <si>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</si>
  <si>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</si>
  <si>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</si>
  <si>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</si>
  <si>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</si>
  <si>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</si>
  <si>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</si>
  <si>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</si>
  <si>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</si>
  <si>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</si>
  <si>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</si>
  <si>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</si>
  <si>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</si>
  <si>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</si>
  <si>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</si>
  <si>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</si>
  <si>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</si>
  <si>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</si>
  <si>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</si>
  <si>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</si>
  <si>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</si>
  <si>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</si>
  <si>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</si>
  <si>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</si>
  <si>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</si>
  <si>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</si>
  <si>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</si>
  <si>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</si>
  <si>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</si>
  <si>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</si>
  <si>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</si>
  <si>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</si>
  <si>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</si>
  <si>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</si>
  <si>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</si>
  <si>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</si>
  <si>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</si>
  <si>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</si>
  <si>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</si>
  <si>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</si>
  <si>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</si>
  <si>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</si>
  <si>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</si>
  <si>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</si>
  <si>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</si>
  <si>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</si>
  <si>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</si>
  <si>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</si>
  <si>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</si>
  <si>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</si>
  <si>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</si>
  <si>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</si>
  <si>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</si>
  <si>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</si>
  <si>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</si>
  <si>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</si>
  <si>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</si>
  <si>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</si>
  <si>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</si>
  <si>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</si>
  <si>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</si>
  <si>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</si>
  <si>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</si>
  <si>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</si>
  <si>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</si>
  <si>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</si>
  <si>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</si>
  <si>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</si>
  <si>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</si>
  <si>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</si>
  <si>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</si>
  <si>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</si>
  <si>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</si>
  <si>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</si>
  <si>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</si>
  <si>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</si>
  <si>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</si>
  <si>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</si>
  <si>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</si>
  <si>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</si>
  <si>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</si>
  <si>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</si>
  <si>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</si>
  <si>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</si>
  <si>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</si>
  <si>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</si>
  <si>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</si>
  <si>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</si>
  <si>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</si>
  <si>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</si>
  <si>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</si>
  <si>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</si>
  <si>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</si>
  <si>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</si>
  <si>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</si>
  <si>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</si>
  <si>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</si>
  <si>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</si>
  <si>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</si>
  <si>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</si>
  <si>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</si>
  <si>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</si>
  <si>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</si>
  <si>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</si>
  <si>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</si>
  <si>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</si>
  <si>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</si>
  <si>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</si>
  <si>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</si>
  <si>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</si>
  <si>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</si>
  <si>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</si>
  <si>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</si>
  <si>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</si>
  <si>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</si>
  <si>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</si>
  <si>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</si>
  <si>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</si>
  <si>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</si>
  <si>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</si>
  <si>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</si>
  <si>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</si>
  <si>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</si>
  <si>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</si>
  <si>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</si>
  <si>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</si>
  <si>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</si>
  <si>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</si>
  <si>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</si>
  <si>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</si>
  <si>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</si>
  <si>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</si>
  <si>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</si>
  <si>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</si>
  <si>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</si>
  <si>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</si>
  <si>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</si>
  <si>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</si>
  <si>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</si>
  <si>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</si>
  <si>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</si>
  <si>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</si>
  <si>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</si>
  <si>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</si>
  <si>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</si>
  <si>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</si>
  <si>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</si>
  <si>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</si>
  <si>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</si>
  <si>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</si>
  <si>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</si>
  <si>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</si>
  <si>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</si>
  <si>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</si>
  <si>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</si>
  <si>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</si>
  <si>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</si>
  <si>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</si>
  <si>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</si>
  <si>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</si>
  <si>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</si>
  <si>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</si>
  <si>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</si>
  <si>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</si>
  <si>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</si>
  <si>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</si>
  <si>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</si>
  <si>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</si>
  <si>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</si>
  <si>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</si>
  <si>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</si>
  <si>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</si>
  <si>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</si>
  <si>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</si>
  <si>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</si>
  <si>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</si>
  <si>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</si>
  <si>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</si>
  <si>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</si>
  <si>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</si>
  <si>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</si>
  <si>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</si>
  <si>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</si>
  <si>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</si>
  <si>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</si>
  <si>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</si>
  <si>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</si>
  <si>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</si>
  <si>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</si>
  <si>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</si>
  <si>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</si>
  <si>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</si>
  <si>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</si>
  <si>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</si>
  <si>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</si>
  <si>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</si>
  <si>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</si>
  <si>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</si>
  <si>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</si>
  <si>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</si>
  <si>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</si>
  <si>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</si>
  <si>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</si>
  <si>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</si>
  <si>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</si>
  <si>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</si>
  <si>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</si>
  <si>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</si>
  <si>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</si>
  <si>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</si>
  <si>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</si>
  <si>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</si>
  <si>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</si>
  <si>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</si>
  <si>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</si>
  <si>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</si>
  <si>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</si>
  <si>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</si>
  <si>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</si>
  <si>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</si>
  <si>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</si>
  <si>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</si>
  <si>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</si>
  <si>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</si>
  <si>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</si>
  <si>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</si>
  <si>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</si>
  <si>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</si>
  <si>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</si>
  <si>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</si>
  <si>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</si>
  <si>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</si>
  <si>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</si>
  <si>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</si>
  <si>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</si>
  <si>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</si>
  <si>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</si>
  <si>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</si>
  <si>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</si>
  <si>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</si>
  <si>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</si>
  <si>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</si>
  <si>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</si>
  <si>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</si>
  <si>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</si>
  <si>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</si>
  <si>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</si>
  <si>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</si>
  <si>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</si>
  <si>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</si>
  <si>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</si>
  <si>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</si>
  <si>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</si>
  <si>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</si>
  <si>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</si>
  <si>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</si>
  <si>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</si>
  <si>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</si>
  <si>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</si>
  <si>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</si>
  <si>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</si>
  <si>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</si>
  <si>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</si>
  <si>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</si>
  <si>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</si>
  <si>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</si>
  <si>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</si>
  <si>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</si>
  <si>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</si>
  <si>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</si>
  <si>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</si>
  <si>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</si>
  <si>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</si>
  <si>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</si>
  <si>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</si>
  <si>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</si>
  <si>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</si>
  <si>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</si>
  <si>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</si>
  <si>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</si>
  <si>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</si>
  <si>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</si>
  <si>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</si>
  <si>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</si>
  <si>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</si>
  <si>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</si>
  <si>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</si>
  <si>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</si>
  <si>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</si>
  <si>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</si>
  <si>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</si>
  <si>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</si>
  <si>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</si>
  <si>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</si>
  <si>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</si>
  <si>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</si>
  <si>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</si>
  <si>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</si>
  <si>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</si>
  <si>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</si>
  <si>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</si>
  <si>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</si>
  <si>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</si>
  <si>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</si>
  <si>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</si>
  <si>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</si>
  <si>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</si>
  <si>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</si>
  <si>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</si>
  <si>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</si>
  <si>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</si>
  <si>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</si>
  <si>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</si>
  <si>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</si>
  <si>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</si>
  <si>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</si>
  <si>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</si>
  <si>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</si>
  <si>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</si>
  <si>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</si>
  <si>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</si>
  <si>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</si>
  <si>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</si>
  <si>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</si>
  <si>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</si>
  <si>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</si>
  <si>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</si>
  <si>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</si>
  <si>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</si>
  <si>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</si>
  <si>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</si>
  <si>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</si>
  <si>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</si>
  <si>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</si>
  <si>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</si>
  <si>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</si>
  <si>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</si>
  <si>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</si>
  <si>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</si>
  <si>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</si>
  <si>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</si>
  <si>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</si>
  <si>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</si>
  <si>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</si>
  <si>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</si>
  <si>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</si>
  <si>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</si>
  <si>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</si>
  <si>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</si>
  <si>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</si>
  <si>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</si>
  <si>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</si>
  <si>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</si>
  <si>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</si>
  <si>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</si>
  <si>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</si>
  <si>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</si>
  <si>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</si>
  <si>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</si>
  <si>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</si>
  <si>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</si>
  <si>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</si>
  <si>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</si>
  <si>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</si>
  <si>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</si>
  <si>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</si>
  <si>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</si>
  <si>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</si>
  <si>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</si>
  <si>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</si>
  <si>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</si>
  <si>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</si>
  <si>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</si>
  <si>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</si>
  <si>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</si>
  <si>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</si>
  <si>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</si>
  <si>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</si>
  <si>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</si>
  <si>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</si>
  <si>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</si>
  <si>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</si>
  <si>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</si>
  <si>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</si>
  <si>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</si>
  <si>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</si>
  <si>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</si>
  <si>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</si>
  <si>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</si>
  <si>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</si>
  <si>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</si>
  <si>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</si>
  <si>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</si>
  <si>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</si>
  <si>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</si>
  <si>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</si>
  <si>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</si>
  <si>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</si>
  <si>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</si>
  <si>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</si>
  <si>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</si>
  <si>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</si>
  <si>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</si>
  <si>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</si>
  <si>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</si>
  <si>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</si>
  <si>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</si>
  <si>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</si>
  <si>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</si>
  <si>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</si>
  <si>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</si>
  <si>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</si>
  <si>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</si>
  <si>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</si>
  <si>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</si>
  <si>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</si>
  <si>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</si>
  <si>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</si>
  <si>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</si>
  <si>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</si>
  <si>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</si>
  <si>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</si>
  <si>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</si>
  <si>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</si>
  <si>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</si>
  <si>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</si>
  <si>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</si>
  <si>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</si>
  <si>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</si>
  <si>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</si>
  <si>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</si>
  <si>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</si>
  <si>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</si>
  <si>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</si>
  <si>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</si>
  <si>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</si>
  <si>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</si>
  <si>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</si>
  <si>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</si>
  <si>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</si>
  <si>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</si>
  <si>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</si>
  <si>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</si>
  <si>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</si>
  <si>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</si>
  <si>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</si>
  <si>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</si>
  <si>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</si>
  <si>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</si>
  <si>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</si>
  <si>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</si>
  <si>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</si>
  <si>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</si>
  <si>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</si>
  <si>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</si>
  <si>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</si>
  <si>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</si>
  <si>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</si>
  <si>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</si>
  <si>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</si>
  <si>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</si>
  <si>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</si>
  <si>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</si>
  <si>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</si>
  <si>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</si>
  <si>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</si>
  <si>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</si>
  <si>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</si>
  <si>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</si>
  <si>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</si>
  <si>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</si>
  <si>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</si>
  <si>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</si>
  <si>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</si>
  <si>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</si>
  <si>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</si>
  <si>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</si>
  <si>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</si>
  <si>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</si>
  <si>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</si>
  <si>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</si>
  <si>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</si>
  <si>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</si>
  <si>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</si>
  <si>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</si>
  <si>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</si>
  <si>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</si>
  <si>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</si>
  <si>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</si>
  <si>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</si>
  <si>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</si>
  <si>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</si>
  <si>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</si>
  <si>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</si>
  <si>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</si>
  <si>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</si>
  <si>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</si>
  <si>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</si>
  <si>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</si>
  <si>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</si>
  <si>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</si>
  <si>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</si>
  <si>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</si>
  <si>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</si>
  <si>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</si>
  <si>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</si>
  <si>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</si>
  <si>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</si>
  <si>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</si>
  <si>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</si>
  <si>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</si>
  <si>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</si>
  <si>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</si>
  <si>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</si>
  <si>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</si>
  <si>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</si>
  <si>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</si>
  <si>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</si>
  <si>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</si>
  <si>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</si>
  <si>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</si>
  <si>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</si>
  <si>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</si>
  <si>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</si>
  <si>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</si>
  <si>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</si>
  <si>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</si>
  <si>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</si>
  <si>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</si>
  <si>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</si>
  <si>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</si>
  <si>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</si>
  <si>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</si>
  <si>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</si>
  <si>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</si>
  <si>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</si>
  <si>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</si>
  <si>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</si>
  <si>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</si>
  <si>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</si>
  <si>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</si>
  <si>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</si>
  <si>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</si>
  <si>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</si>
  <si>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</si>
  <si>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</si>
  <si>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</si>
  <si>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</si>
  <si>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</si>
  <si>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</si>
  <si>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</si>
  <si>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</si>
  <si>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</si>
  <si>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</si>
  <si>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</si>
  <si>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</si>
  <si>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</si>
  <si>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</si>
  <si>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</si>
  <si>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</si>
  <si>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</si>
  <si>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</si>
  <si>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</si>
  <si>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</si>
  <si>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</si>
  <si>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</si>
  <si>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</si>
  <si>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</si>
  <si>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</si>
  <si>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</si>
  <si>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</si>
  <si>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</si>
  <si>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</si>
  <si>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</si>
  <si>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</si>
  <si>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</si>
  <si>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</si>
  <si>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</si>
  <si>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</si>
  <si>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</si>
  <si>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</si>
  <si>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</si>
  <si>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</si>
  <si>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</si>
  <si>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</si>
  <si>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</si>
  <si>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</si>
  <si>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</si>
  <si>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</si>
  <si>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</si>
  <si>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</si>
  <si>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</si>
  <si>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</si>
  <si>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</si>
  <si>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</si>
  <si>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</si>
  <si>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</si>
  <si>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</si>
  <si>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</si>
  <si>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</si>
  <si>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</si>
  <si>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</si>
  <si>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</si>
  <si>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</si>
  <si>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</si>
  <si>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</si>
  <si>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</si>
  <si>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</si>
  <si>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</si>
  <si>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</si>
  <si>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</si>
  <si>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</si>
  <si>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</si>
  <si>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</si>
  <si>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</si>
  <si>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</si>
  <si>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</si>
  <si>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</si>
  <si>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</si>
  <si>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</si>
  <si>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</si>
  <si>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</si>
  <si>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</si>
  <si>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</si>
  <si>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</si>
  <si>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</si>
  <si>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</si>
  <si>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</si>
  <si>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</si>
  <si>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</si>
  <si>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</si>
  <si>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</si>
  <si>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</si>
  <si>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</si>
  <si>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</si>
  <si>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</si>
  <si>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</si>
  <si>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</si>
  <si>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</si>
  <si>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</si>
  <si>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</si>
  <si>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</si>
  <si>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</si>
  <si>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</si>
  <si>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</si>
  <si>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</si>
  <si>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</si>
  <si>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</si>
  <si>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</si>
  <si>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</si>
  <si>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</si>
  <si>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</si>
  <si>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</si>
  <si>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</si>
  <si>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</si>
  <si>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</si>
  <si>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</si>
  <si>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</si>
  <si>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</si>
  <si>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</si>
  <si>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</si>
  <si>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</si>
  <si>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</si>
  <si>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</si>
  <si>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</si>
  <si>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</si>
  <si>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</si>
  <si>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</si>
  <si>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</si>
  <si>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</si>
  <si>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</si>
  <si>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</si>
  <si>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</si>
  <si>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</si>
  <si>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</si>
  <si>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</si>
  <si>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</si>
  <si>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</si>
  <si>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</si>
  <si>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</si>
  <si>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</si>
  <si>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</si>
  <si>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</si>
  <si>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</si>
  <si>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</si>
  <si>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</si>
  <si>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</si>
  <si>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</si>
  <si>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</si>
  <si>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</si>
  <si>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</si>
  <si>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</si>
  <si>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</si>
  <si>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</si>
  <si>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</si>
  <si>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</si>
  <si>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</si>
  <si>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</si>
  <si>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</si>
  <si>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</si>
  <si>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</si>
  <si>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</si>
  <si>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</si>
  <si>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</si>
  <si>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</si>
  <si>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</si>
  <si>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</si>
  <si>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</si>
  <si>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</si>
  <si>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</si>
  <si>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</si>
  <si>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</si>
  <si>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</si>
  <si>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</si>
  <si>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</si>
  <si>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</si>
  <si>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</si>
  <si>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</si>
  <si>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</si>
  <si>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</si>
  <si>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</si>
  <si>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</si>
  <si>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</si>
  <si>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</si>
  <si>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</si>
  <si>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</si>
  <si>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</si>
  <si>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</si>
  <si>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</si>
  <si>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</si>
  <si>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</si>
  <si>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</si>
  <si>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</si>
  <si>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</si>
  <si>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</si>
  <si>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</si>
  <si>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</si>
  <si>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</si>
  <si>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</si>
  <si>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</si>
  <si>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</si>
  <si>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</si>
  <si>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</si>
  <si>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</si>
  <si>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</si>
  <si>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</si>
  <si>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</si>
  <si>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</si>
  <si>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</si>
  <si>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</si>
  <si>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</si>
  <si>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</si>
  <si>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</si>
  <si>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</si>
  <si>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</si>
  <si>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</si>
  <si>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</si>
  <si>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</si>
  <si>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</si>
  <si>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</si>
  <si>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</si>
  <si>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</si>
  <si>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</si>
  <si>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</si>
  <si>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</si>
  <si>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</si>
  <si>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</si>
  <si>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</si>
  <si>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</si>
  <si>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</si>
  <si>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</si>
  <si>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</si>
  <si>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</si>
  <si>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</si>
  <si>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</si>
  <si>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</si>
  <si>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</si>
  <si>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</si>
  <si>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</si>
  <si>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</si>
  <si>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</si>
  <si>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</si>
  <si>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</si>
  <si>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</si>
  <si>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</si>
  <si>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</si>
  <si>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</si>
  <si>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</si>
  <si>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</si>
  <si>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</si>
  <si>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</si>
  <si>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</si>
  <si>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</si>
  <si>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</si>
  <si>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</si>
  <si>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</si>
  <si>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</si>
  <si>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</si>
  <si>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</si>
  <si>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</si>
  <si>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</si>
  <si>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</si>
  <si>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</si>
  <si>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</si>
  <si>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</si>
  <si>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</si>
  <si>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</si>
  <si>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</si>
  <si>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</si>
  <si>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</si>
  <si>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</si>
  <si>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</si>
  <si>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</si>
  <si>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</si>
  <si>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</si>
  <si>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</si>
  <si>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</si>
  <si>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</si>
  <si>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</si>
  <si>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</si>
  <si>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</si>
  <si>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</si>
  <si>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</si>
  <si>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</si>
  <si>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</si>
  <si>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</si>
  <si>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</si>
  <si>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</si>
  <si>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</si>
  <si>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</si>
  <si>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</si>
  <si>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</si>
  <si>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</si>
  <si>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</si>
  <si>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</si>
  <si>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</si>
  <si>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</si>
  <si>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</si>
  <si>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</si>
  <si>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</si>
  <si>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</si>
  <si>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</si>
  <si>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</si>
  <si>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</si>
  <si>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</si>
  <si>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</si>
  <si>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</si>
  <si>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</si>
  <si>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</si>
  <si>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</si>
  <si>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</si>
  <si>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</si>
  <si>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</si>
  <si>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</si>
  <si>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</si>
  <si>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</si>
  <si>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</si>
  <si>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</si>
  <si>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</si>
  <si>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</si>
  <si>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</si>
  <si>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</si>
  <si>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</si>
  <si>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</si>
  <si>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</si>
  <si>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</si>
  <si>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</si>
  <si>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</si>
  <si>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</si>
  <si>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</si>
  <si>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</si>
  <si>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</si>
  <si>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</si>
  <si>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</si>
  <si>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</si>
  <si>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</si>
  <si>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</si>
  <si>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</si>
  <si>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</si>
  <si>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</si>
  <si>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</si>
  <si>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</si>
  <si>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</si>
  <si>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</si>
  <si>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</si>
  <si>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</si>
  <si>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</si>
  <si>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</si>
  <si>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</si>
  <si>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</si>
  <si>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</si>
  <si>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</si>
  <si>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</si>
  <si>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</si>
  <si>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</si>
  <si>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</si>
  <si>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</si>
  <si>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</si>
  <si>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</si>
  <si>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</si>
  <si>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</si>
  <si>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</si>
  <si>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</si>
  <si>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</si>
  <si>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</si>
  <si>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</si>
  <si>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</si>
  <si>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</si>
  <si>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</si>
  <si>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</si>
  <si>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</si>
  <si>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</si>
  <si>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</si>
  <si>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</si>
  <si>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</si>
  <si>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</si>
  <si>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</si>
  <si>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</si>
  <si>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</si>
  <si>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</si>
  <si>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</si>
  <si>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</si>
  <si>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</si>
  <si>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</si>
  <si>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</si>
  <si>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</si>
  <si>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</si>
  <si>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</si>
  <si>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</si>
  <si>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</si>
  <si>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</si>
  <si>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</si>
  <si>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</si>
  <si>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</si>
  <si>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</si>
  <si>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</si>
  <si>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</si>
  <si>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</si>
  <si>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</si>
  <si>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</si>
  <si>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</si>
  <si>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</si>
  <si>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</si>
  <si>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</si>
  <si>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</si>
  <si>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</si>
  <si>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</si>
  <si>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</si>
  <si>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</si>
  <si>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</si>
  <si>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</si>
  <si>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</si>
  <si>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</si>
  <si>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</si>
  <si>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</si>
  <si>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</si>
  <si>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</si>
  <si>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</si>
  <si>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</si>
  <si>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</si>
  <si>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</si>
  <si>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</si>
  <si>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</si>
  <si>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</si>
  <si>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</si>
  <si>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</si>
  <si>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</si>
  <si>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</si>
  <si>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</si>
  <si>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</si>
  <si>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</si>
  <si>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</si>
  <si>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</si>
  <si>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</si>
  <si>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</si>
  <si>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</si>
  <si>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</si>
  <si>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</si>
  <si>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</si>
  <si>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</si>
  <si>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</si>
  <si>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</si>
  <si>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</si>
  <si>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</si>
  <si>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</si>
  <si>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</si>
  <si>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</si>
  <si>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</si>
  <si>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</si>
  <si>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</si>
  <si>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</si>
  <si>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</si>
  <si>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</si>
  <si>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</si>
  <si>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</si>
  <si>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</si>
  <si>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</si>
  <si>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</si>
  <si>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</si>
  <si>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</si>
  <si>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</si>
  <si>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</si>
  <si>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</si>
  <si>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</si>
  <si>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</si>
  <si>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</si>
  <si>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</si>
  <si>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</si>
  <si>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</si>
  <si>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</si>
  <si>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</si>
  <si>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</si>
  <si>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</si>
  <si>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</si>
  <si>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</si>
  <si>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</si>
  <si>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</si>
  <si>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</si>
  <si>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</si>
  <si>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</si>
  <si>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</si>
  <si>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</si>
  <si>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</si>
  <si>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</si>
  <si>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</si>
  <si>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</si>
  <si>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</si>
  <si>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</si>
  <si>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</si>
  <si>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</si>
  <si>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</si>
  <si>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</si>
  <si>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</si>
  <si>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</si>
  <si>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</si>
  <si>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</si>
  <si>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</si>
  <si>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</si>
  <si>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</si>
  <si>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</si>
  <si>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</si>
  <si>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</si>
  <si>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</si>
  <si>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</si>
  <si>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</si>
  <si>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</si>
  <si>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</si>
  <si>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</si>
  <si>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</si>
  <si>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</si>
  <si>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</si>
  <si>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</si>
  <si>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</si>
  <si>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</si>
  <si>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</si>
  <si>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</si>
  <si>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</si>
  <si>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</si>
  <si>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</si>
  <si>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</si>
  <si>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</si>
  <si>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</si>
  <si>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</si>
  <si>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</si>
  <si>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</si>
  <si>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</si>
  <si>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</si>
  <si>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</si>
  <si>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</si>
  <si>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</si>
  <si>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</si>
  <si>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</si>
  <si>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</si>
  <si>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</si>
  <si>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</si>
  <si>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</si>
  <si>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</si>
  <si>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</si>
  <si>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</si>
  <si>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</si>
  <si>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</si>
  <si>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</si>
  <si>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</si>
  <si>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</si>
  <si>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</si>
  <si>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</si>
  <si>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</si>
  <si>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</si>
  <si>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</si>
  <si>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</si>
  <si>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</si>
  <si>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</si>
  <si>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</si>
  <si>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</si>
  <si>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</si>
  <si>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</si>
  <si>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</si>
  <si>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</si>
  <si>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</si>
  <si>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</si>
  <si>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</si>
  <si>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</si>
  <si>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</si>
  <si>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</si>
  <si>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</si>
  <si>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</si>
  <si>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</si>
  <si>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</si>
  <si>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</si>
  <si>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</si>
  <si>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</si>
  <si>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</si>
  <si>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</si>
  <si>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</si>
  <si>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</si>
  <si>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</si>
  <si>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</si>
  <si>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</si>
  <si>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</si>
  <si>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</si>
  <si>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</si>
  <si>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</si>
  <si>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</si>
  <si>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</si>
  <si>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</si>
  <si>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</si>
  <si>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</si>
  <si>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</si>
  <si>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</si>
  <si>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</si>
  <si>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</si>
  <si>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</si>
  <si>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</si>
  <si>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</si>
  <si>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</si>
  <si>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</si>
  <si>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</si>
  <si>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</si>
  <si>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</si>
  <si>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</si>
  <si>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</si>
  <si>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</si>
  <si>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</si>
  <si>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</si>
  <si>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</si>
  <si>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</si>
  <si>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</si>
  <si>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</si>
  <si>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</si>
  <si>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</si>
  <si>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</si>
  <si>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</si>
  <si>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</si>
  <si>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</si>
  <si>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</si>
  <si>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</si>
  <si>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</si>
  <si>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</si>
  <si>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</si>
  <si>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</si>
  <si>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</si>
  <si>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</si>
  <si>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</si>
  <si>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</si>
  <si>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</si>
  <si>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</si>
  <si>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</si>
  <si>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</si>
  <si>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</si>
  <si>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</si>
  <si>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</si>
  <si>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</si>
  <si>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</si>
  <si>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</si>
  <si>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</si>
  <si>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</si>
  <si>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</si>
  <si>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</si>
  <si>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</si>
  <si>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</si>
  <si>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</si>
  <si>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</si>
  <si>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</si>
  <si>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</si>
  <si>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</si>
  <si>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</si>
  <si>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</si>
  <si>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</si>
  <si>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</si>
  <si>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</si>
  <si>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</si>
  <si>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</si>
  <si>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</si>
  <si>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</si>
  <si>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</si>
  <si>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</si>
  <si>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</si>
  <si>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</si>
  <si>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</si>
  <si>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</si>
  <si>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</si>
  <si>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</si>
  <si>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</si>
  <si>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</si>
  <si>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</si>
  <si>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</si>
  <si>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</si>
  <si>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</si>
  <si>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</si>
  <si>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</si>
  <si>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</si>
  <si>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</si>
  <si>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</si>
  <si>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</si>
  <si>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</si>
  <si>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</si>
  <si>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</si>
  <si>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</si>
  <si>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</si>
  <si>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</si>
  <si>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</si>
  <si>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</si>
  <si>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</si>
  <si>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</si>
  <si>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</si>
  <si>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</si>
  <si>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</si>
  <si>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</si>
  <si>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</si>
  <si>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</si>
  <si>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</si>
  <si>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</si>
  <si>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</si>
  <si>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</si>
  <si>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</si>
  <si>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</si>
  <si>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</si>
  <si>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</si>
  <si>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</si>
  <si>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</si>
  <si>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</si>
  <si>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</si>
  <si>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</si>
  <si>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</si>
  <si>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</si>
  <si>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</si>
  <si>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</si>
  <si>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</si>
  <si>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</si>
  <si>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</si>
  <si>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</si>
  <si>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</si>
  <si>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</si>
  <si>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</si>
  <si>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</si>
  <si>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</si>
  <si>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</si>
  <si>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</si>
  <si>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</si>
  <si>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</si>
  <si>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</si>
  <si>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</si>
  <si>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</si>
  <si>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</si>
  <si>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</si>
  <si>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</si>
  <si>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</si>
  <si>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</si>
  <si>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</si>
  <si>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</si>
  <si>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</si>
  <si>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</si>
  <si>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</si>
  <si>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</si>
  <si>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</si>
  <si>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</si>
  <si>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</si>
  <si>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</si>
  <si>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</si>
  <si>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</si>
  <si>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</si>
  <si>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</si>
  <si>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</si>
  <si>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</si>
  <si>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</si>
  <si>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</si>
  <si>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</si>
  <si>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</si>
  <si>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</si>
  <si>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</si>
  <si>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</si>
  <si>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</si>
  <si>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</si>
  <si>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</si>
  <si>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</si>
  <si>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</si>
  <si>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</si>
  <si>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</si>
  <si>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</si>
  <si>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</si>
  <si>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</si>
  <si>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</si>
  <si>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</si>
  <si>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</si>
  <si>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</si>
  <si>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</si>
  <si>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</si>
  <si>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</si>
  <si>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</si>
  <si>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</si>
  <si>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</si>
  <si>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</si>
  <si>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</si>
  <si>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</si>
  <si>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</si>
  <si>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</si>
  <si>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</si>
  <si>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</si>
  <si>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</si>
  <si>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</si>
  <si>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</si>
  <si>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</si>
  <si>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</si>
  <si>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</si>
  <si>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</si>
  <si>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</si>
  <si>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</si>
  <si>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</si>
  <si>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</si>
  <si>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</si>
  <si>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</si>
  <si>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</si>
  <si>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</si>
  <si>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</si>
  <si>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</si>
  <si>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</si>
  <si>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</si>
  <si>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</si>
  <si>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</si>
  <si>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</si>
  <si>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</si>
  <si>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</si>
  <si>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</si>
  <si>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</si>
  <si>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</si>
  <si>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</si>
  <si>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</si>
  <si>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</si>
  <si>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</si>
  <si>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</si>
  <si>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</si>
  <si>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</si>
  <si>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</si>
  <si>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</si>
  <si>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</si>
  <si>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</si>
  <si>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</si>
  <si>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</si>
  <si>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</si>
  <si>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</si>
  <si>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</si>
  <si>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</si>
  <si>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</si>
  <si>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</si>
  <si>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</si>
  <si>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</si>
  <si>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</si>
  <si>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</si>
  <si>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</si>
  <si>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</si>
  <si>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</si>
  <si>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</si>
  <si>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</si>
  <si>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</si>
  <si>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</si>
  <si>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</si>
  <si>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</si>
  <si>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</si>
  <si>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</si>
  <si>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</si>
  <si>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</si>
  <si>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</si>
  <si>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</si>
  <si>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</si>
  <si>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</si>
  <si>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</si>
  <si>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</si>
  <si>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</si>
  <si>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</si>
  <si>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</si>
  <si>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</si>
  <si>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</si>
  <si>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</si>
  <si>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</si>
  <si>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</si>
  <si>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</si>
  <si>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</si>
  <si>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</si>
  <si>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</si>
  <si>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</si>
  <si>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</si>
  <si>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</si>
  <si>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</si>
  <si>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</si>
  <si>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</si>
  <si>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</si>
  <si>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</si>
  <si>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</si>
  <si>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</si>
  <si>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</si>
  <si>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</si>
  <si>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</si>
  <si>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</si>
  <si>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</si>
  <si>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</si>
  <si>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</si>
  <si>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</si>
  <si>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</si>
  <si>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</si>
  <si>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</si>
  <si>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</si>
  <si>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</si>
  <si>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</si>
  <si>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</si>
  <si>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</si>
  <si>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</si>
  <si>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</si>
  <si>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</si>
  <si>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</si>
  <si>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</si>
  <si>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</si>
  <si>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</si>
  <si>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</si>
  <si>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</si>
  <si>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</si>
  <si>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</si>
  <si>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</si>
  <si>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</si>
  <si>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</si>
  <si>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</si>
  <si>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</si>
  <si>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</si>
  <si>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</si>
  <si>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</si>
  <si>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</si>
  <si>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</si>
  <si>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</si>
  <si>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</si>
  <si>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</si>
  <si>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</si>
  <si>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</si>
  <si>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</si>
  <si>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</si>
  <si>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</si>
  <si>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</si>
  <si>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</si>
  <si>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</si>
  <si>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</si>
  <si>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</si>
  <si>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</si>
  <si>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</si>
  <si>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</si>
  <si>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</si>
  <si>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</si>
  <si>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</si>
  <si>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</si>
  <si>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</si>
  <si>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</si>
  <si>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</si>
  <si>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</si>
  <si>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</si>
  <si>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</si>
  <si>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</si>
  <si>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</si>
  <si>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</si>
  <si>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</si>
  <si>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</si>
  <si>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</si>
  <si>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</si>
  <si>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</si>
  <si>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</si>
  <si>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</si>
  <si>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</si>
  <si>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</si>
  <si>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</si>
  <si>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</si>
  <si>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</si>
  <si>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</si>
  <si>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</si>
  <si>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</si>
  <si>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</si>
  <si>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</si>
  <si>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</si>
  <si>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</si>
  <si>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</si>
  <si>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</si>
  <si>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</si>
  <si>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</si>
  <si>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</si>
  <si>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</si>
  <si>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</si>
  <si>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</si>
  <si>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</si>
  <si>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</si>
  <si>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</si>
  <si>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</si>
  <si>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</si>
  <si>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</si>
  <si>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</si>
  <si>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</si>
  <si>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</si>
  <si>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</si>
  <si>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</si>
  <si>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</si>
  <si>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</si>
  <si>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</si>
  <si>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</si>
  <si>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</si>
  <si>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</si>
  <si>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</si>
  <si>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</si>
  <si>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</si>
  <si>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</si>
  <si>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</si>
  <si>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</si>
  <si>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</si>
  <si>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</si>
  <si>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</si>
  <si>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</si>
  <si>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</si>
  <si>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</si>
  <si>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</si>
  <si>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</si>
  <si>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</si>
  <si>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</si>
  <si>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</si>
  <si>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</si>
  <si>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</si>
  <si>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</si>
  <si>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</si>
  <si>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</si>
  <si>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</si>
  <si>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</si>
  <si>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</si>
  <si>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</si>
  <si>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</si>
  <si>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</si>
  <si>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</si>
  <si>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</si>
  <si>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</si>
  <si>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</si>
  <si>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</si>
  <si>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</si>
  <si>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</si>
  <si>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</si>
  <si>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</si>
  <si>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</si>
  <si>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</si>
  <si>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</si>
  <si>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</si>
  <si>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</si>
  <si>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</si>
  <si>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</si>
  <si>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</si>
  <si>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</si>
  <si>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</si>
  <si>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</si>
  <si>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</si>
  <si>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</si>
  <si>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</si>
  <si>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</si>
  <si>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</si>
  <si>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</si>
  <si>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</si>
  <si>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</si>
  <si>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</si>
  <si>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</si>
  <si>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</si>
  <si>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</si>
  <si>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</si>
  <si>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</si>
  <si>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</si>
  <si>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</si>
  <si>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</si>
  <si>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</si>
  <si>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</si>
  <si>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</si>
  <si>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</si>
  <si>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</si>
  <si>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</si>
  <si>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</si>
  <si>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</si>
  <si>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</si>
  <si>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</si>
  <si>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</si>
  <si>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</si>
  <si>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</si>
  <si>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</si>
  <si>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</si>
  <si>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</si>
  <si>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</si>
  <si>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</si>
  <si>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</si>
  <si>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</si>
  <si>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</si>
  <si>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</si>
  <si>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</si>
  <si>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</si>
  <si>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</si>
  <si>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</si>
  <si>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</si>
  <si>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</si>
  <si>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</si>
  <si>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</si>
  <si>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</si>
  <si>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</si>
  <si>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</si>
  <si>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</si>
  <si>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</si>
  <si>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</si>
  <si>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</si>
  <si>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</si>
  <si>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</si>
  <si>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</si>
  <si>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</si>
  <si>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</si>
  <si>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</si>
  <si>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</si>
  <si>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</si>
  <si>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</si>
  <si>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</si>
  <si>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</si>
  <si>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</si>
  <si>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</si>
  <si>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</si>
  <si>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</si>
  <si>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</si>
  <si>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</si>
  <si>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</si>
  <si>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</si>
  <si>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</si>
  <si>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</si>
  <si>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</si>
  <si>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</si>
  <si>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</si>
  <si>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</si>
  <si>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</si>
  <si>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</si>
  <si>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</si>
  <si>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</si>
  <si>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</si>
  <si>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</si>
  <si>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</si>
  <si>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</si>
  <si>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</si>
  <si>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</si>
  <si>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</si>
  <si>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</si>
  <si>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</si>
  <si>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</si>
  <si>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</si>
  <si>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</si>
  <si>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</si>
  <si>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</si>
  <si>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</si>
  <si>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</si>
  <si>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</si>
  <si>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</si>
  <si>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</si>
  <si>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</si>
  <si>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</si>
  <si>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</si>
  <si>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</si>
  <si>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</si>
  <si>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</si>
  <si>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</si>
  <si>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</si>
  <si>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</si>
  <si>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</si>
  <si>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</si>
  <si>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</si>
  <si>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</si>
  <si>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</si>
  <si>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</si>
  <si>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</si>
  <si>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</si>
  <si>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</si>
  <si>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</si>
  <si>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</si>
  <si>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</si>
  <si>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</si>
  <si>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</si>
  <si>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</si>
  <si>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</si>
  <si>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</si>
  <si>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</si>
  <si>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</si>
  <si>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</si>
  <si>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</si>
  <si>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</si>
  <si>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</si>
  <si>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</si>
  <si>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</si>
  <si>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</si>
  <si>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</si>
  <si>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</si>
  <si>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</si>
  <si>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</si>
  <si>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</si>
  <si>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</si>
  <si>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</si>
  <si>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</si>
  <si>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</si>
  <si>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</si>
  <si>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</si>
  <si>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</si>
  <si>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</si>
  <si>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</si>
  <si>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</si>
  <si>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</si>
  <si>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</si>
  <si>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</si>
  <si>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</si>
  <si>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</si>
  <si>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</si>
  <si>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</si>
  <si>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</si>
  <si>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</si>
  <si>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</si>
  <si>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</si>
  <si>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</si>
  <si>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</si>
  <si>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</si>
  <si>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</si>
  <si>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</si>
  <si>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</si>
  <si>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</si>
  <si>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</si>
  <si>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</si>
  <si>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</si>
  <si>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</si>
  <si>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</si>
  <si>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</si>
  <si>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</si>
  <si>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</si>
  <si>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</si>
  <si>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</si>
  <si>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</si>
  <si>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</si>
  <si>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</si>
  <si>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</si>
  <si>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</si>
  <si>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</si>
  <si>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</si>
  <si>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</si>
  <si>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</si>
  <si>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</si>
  <si>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</si>
  <si>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</si>
  <si>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</si>
  <si>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</si>
  <si>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</si>
  <si>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</si>
  <si>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</si>
  <si>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</si>
  <si>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</si>
  <si>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</si>
  <si>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</si>
  <si>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</si>
  <si>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</si>
  <si>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</si>
  <si>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</si>
  <si>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</si>
  <si>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</si>
  <si>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</si>
  <si>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</si>
  <si>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</si>
  <si>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</si>
  <si>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</si>
  <si>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</si>
  <si>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</si>
  <si>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</si>
  <si>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</si>
  <si>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</si>
  <si>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</si>
  <si>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</si>
  <si>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</si>
  <si>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</si>
  <si>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</si>
  <si>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</si>
  <si>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</si>
  <si>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</si>
  <si>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</si>
  <si>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</si>
  <si>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</si>
  <si>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</si>
  <si>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</si>
  <si>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</si>
  <si>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</si>
  <si>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</si>
  <si>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</si>
  <si>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</si>
  <si>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</si>
  <si>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</si>
  <si>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</si>
  <si>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</si>
  <si>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</si>
  <si>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</si>
  <si>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</si>
  <si>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</si>
  <si>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</si>
  <si>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</si>
  <si>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</si>
  <si>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</si>
  <si>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</si>
  <si>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</si>
  <si>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</si>
  <si>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</si>
  <si>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</si>
  <si>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</si>
  <si>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</si>
  <si>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</si>
  <si>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</si>
  <si>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</si>
  <si>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</si>
  <si>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</si>
  <si>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</si>
  <si>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</si>
  <si>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</si>
  <si>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</si>
  <si>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</si>
  <si>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</si>
  <si>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</si>
  <si>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</si>
  <si>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</si>
  <si>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</si>
  <si>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</si>
  <si>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</si>
  <si>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</si>
  <si>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</si>
  <si>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</si>
  <si>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</si>
  <si>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</si>
  <si>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</si>
  <si>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</si>
  <si>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</si>
  <si>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</si>
  <si>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</si>
  <si>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</si>
  <si>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</si>
  <si>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</si>
  <si>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</si>
  <si>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</si>
  <si>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</si>
  <si>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</si>
  <si>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</si>
  <si>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</si>
  <si>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</si>
  <si>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</si>
  <si>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</si>
  <si>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</si>
  <si>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</si>
  <si>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</si>
  <si>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</si>
  <si>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</si>
  <si>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</si>
  <si>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</si>
  <si>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</si>
  <si>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</si>
  <si>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</si>
  <si>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</si>
  <si>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</si>
  <si>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</si>
  <si>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</si>
  <si>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</si>
  <si>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</si>
  <si>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</si>
  <si>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</si>
  <si>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</si>
  <si>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</si>
  <si>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</si>
  <si>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</si>
  <si>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</si>
  <si>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</si>
  <si>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</si>
  <si>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</si>
  <si>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</si>
  <si>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</si>
  <si>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</si>
  <si>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</si>
  <si>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</si>
  <si>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</si>
  <si>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</si>
  <si>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</si>
  <si>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</si>
  <si>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</si>
  <si>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</si>
  <si>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</si>
  <si>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</si>
  <si>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</si>
  <si>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</si>
  <si>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</si>
  <si>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</si>
  <si>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</si>
  <si>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</si>
  <si>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</si>
  <si>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</si>
  <si>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</si>
  <si>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</si>
  <si>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</si>
  <si>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</si>
  <si>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</si>
  <si>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</si>
  <si>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</si>
  <si>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</si>
  <si>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</si>
  <si>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</si>
  <si>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</si>
  <si>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</si>
  <si>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</si>
  <si>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</si>
  <si>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</si>
  <si>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</si>
  <si>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</si>
  <si>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</si>
  <si>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</si>
  <si>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</si>
  <si>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</si>
  <si>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</si>
  <si>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</si>
  <si>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</si>
  <si>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</si>
  <si>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</si>
  <si>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</si>
  <si>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</si>
  <si>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</si>
  <si>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</si>
  <si>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</si>
  <si>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</si>
  <si>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</si>
  <si>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</si>
  <si>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</si>
  <si>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</si>
  <si>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</si>
  <si>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</si>
  <si>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</si>
  <si>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</si>
  <si>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</si>
  <si>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</si>
  <si>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</si>
  <si>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</si>
  <si>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</si>
  <si>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</si>
  <si>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</si>
  <si>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</si>
  <si>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</si>
  <si>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</si>
  <si>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</si>
  <si>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</si>
  <si>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</si>
  <si>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</si>
  <si>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</si>
  <si>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</si>
  <si>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</si>
  <si>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</si>
  <si>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</si>
  <si>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</si>
  <si>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</si>
  <si>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</si>
  <si>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</si>
  <si>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</si>
  <si>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</si>
  <si>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</si>
  <si>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</si>
  <si>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</si>
  <si>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</si>
  <si>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</si>
  <si>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</si>
  <si>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</si>
  <si>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</si>
  <si>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</si>
  <si>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</si>
  <si>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</si>
  <si>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</si>
  <si>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</si>
  <si>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</si>
  <si>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</si>
  <si>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</si>
  <si>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</si>
  <si>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</si>
  <si>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</si>
  <si>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</si>
  <si>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</si>
  <si>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</si>
  <si>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</si>
  <si>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</si>
  <si>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</si>
  <si>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</si>
  <si>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</si>
  <si>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</si>
  <si>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</si>
  <si>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</si>
  <si>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</si>
  <si>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</si>
  <si>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</si>
  <si>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</si>
  <si>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</si>
  <si>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</si>
  <si>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</si>
  <si>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</si>
  <si>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</si>
  <si>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</si>
  <si>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</si>
  <si>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</si>
  <si>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</si>
  <si>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</si>
  <si>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</si>
  <si>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</si>
  <si>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</si>
  <si>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</si>
  <si>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</si>
  <si>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</si>
  <si>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</si>
  <si>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</si>
  <si>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</si>
  <si>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</si>
  <si>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</si>
  <si>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</si>
  <si>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</si>
  <si>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</si>
  <si>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</si>
  <si>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</si>
  <si>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</si>
  <si>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</si>
  <si>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</si>
  <si>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</si>
  <si>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</si>
  <si>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</si>
  <si>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</si>
  <si>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</si>
  <si>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</si>
  <si>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</si>
  <si>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</si>
  <si>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</si>
  <si>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</si>
  <si>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</si>
  <si>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</si>
  <si>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</si>
  <si>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</si>
  <si>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</si>
  <si>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</si>
  <si>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</si>
  <si>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</si>
  <si>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</si>
  <si>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</si>
  <si>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</si>
  <si>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</si>
  <si>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</si>
  <si>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</si>
  <si>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</si>
  <si>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</si>
  <si>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</si>
  <si>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</si>
  <si>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</si>
  <si>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</si>
  <si>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</si>
  <si>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</si>
  <si>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</si>
  <si>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</si>
  <si>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</si>
  <si>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</si>
  <si>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</si>
  <si>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</si>
  <si>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</si>
  <si>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</si>
  <si>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</si>
  <si>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</si>
  <si>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</si>
  <si>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</si>
  <si>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</si>
  <si>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</si>
  <si>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</si>
  <si>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</si>
  <si>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</si>
  <si>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</si>
  <si>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</si>
  <si>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</si>
  <si>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</si>
  <si>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</si>
  <si>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</si>
  <si>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</si>
  <si>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</si>
  <si>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</si>
  <si>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</si>
  <si>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</si>
  <si>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</si>
  <si>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</si>
  <si>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</si>
  <si>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</si>
  <si>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</si>
  <si>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</si>
  <si>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</si>
  <si>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</si>
  <si>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</si>
  <si>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</si>
  <si>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</si>
  <si>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</si>
  <si>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</si>
  <si>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</si>
  <si>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</si>
  <si>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</si>
  <si>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</si>
  <si>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</si>
  <si>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</si>
  <si>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</si>
  <si>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</si>
  <si>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</si>
  <si>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</si>
  <si>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</si>
  <si>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</si>
  <si>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</si>
  <si>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</si>
  <si>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</si>
  <si>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</si>
  <si>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</si>
  <si>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</si>
  <si>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</si>
  <si>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</si>
  <si>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</si>
  <si>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</si>
  <si>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</si>
  <si>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</si>
  <si>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</si>
  <si>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</si>
  <si>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</si>
  <si>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</si>
  <si>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</si>
  <si>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</si>
  <si>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</si>
  <si>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</si>
  <si>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</si>
  <si>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</si>
  <si>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</si>
  <si>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</si>
  <si>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</si>
  <si>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</si>
  <si>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</si>
  <si>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</si>
  <si>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</si>
  <si>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</si>
  <si>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</si>
  <si>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</si>
  <si>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</si>
  <si>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</si>
  <si>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</si>
  <si>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</si>
  <si>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</si>
  <si>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</si>
  <si>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</si>
  <si>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</si>
  <si>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</si>
  <si>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</si>
  <si>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</si>
  <si>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</si>
  <si>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</si>
  <si>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</si>
  <si>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</si>
  <si>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</si>
  <si>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</si>
  <si>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</si>
  <si>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</si>
  <si>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</si>
  <si>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</si>
  <si>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</si>
  <si>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</si>
  <si>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</si>
  <si>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</si>
  <si>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</si>
  <si>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</si>
  <si>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</si>
  <si>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</si>
  <si>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</si>
  <si>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</si>
  <si>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</si>
  <si>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</si>
  <si>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</si>
  <si>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</si>
  <si>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</si>
  <si>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</si>
  <si>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</si>
  <si>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</si>
  <si>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</si>
  <si>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</si>
  <si>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</si>
  <si>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</si>
  <si>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</si>
  <si>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</si>
  <si>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</si>
  <si>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</si>
  <si>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</si>
  <si>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</si>
  <si>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</si>
  <si>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</si>
  <si>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</si>
  <si>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</si>
  <si>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</si>
  <si>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</si>
  <si>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</si>
  <si>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</si>
  <si>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</si>
  <si>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</si>
  <si>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</si>
  <si>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</si>
  <si>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</si>
  <si>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</si>
  <si>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</si>
  <si>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</si>
  <si>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</si>
  <si>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</si>
  <si>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</si>
  <si>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</si>
  <si>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</si>
  <si>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</si>
  <si>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</si>
  <si>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</si>
  <si>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</si>
  <si>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</si>
  <si>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</si>
  <si>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</si>
  <si>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</si>
  <si>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</si>
  <si>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</si>
  <si>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</si>
  <si>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</si>
  <si>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</si>
  <si>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</si>
  <si>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</si>
  <si>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</si>
  <si>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</si>
  <si>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</si>
  <si>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</si>
  <si>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</si>
  <si>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</si>
  <si>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</si>
  <si>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</si>
  <si>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</si>
  <si>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</si>
  <si>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</si>
  <si>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</si>
  <si>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</si>
  <si>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</si>
  <si>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</si>
  <si>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</si>
  <si>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</si>
  <si>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</si>
  <si>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</si>
  <si>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</si>
  <si>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</si>
  <si>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</si>
  <si>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</si>
  <si>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</si>
  <si>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</si>
  <si>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</si>
  <si>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</si>
  <si>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</si>
  <si>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</si>
  <si>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</si>
  <si>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</si>
  <si>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</si>
  <si>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</si>
  <si>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</si>
  <si>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</si>
  <si>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</si>
  <si>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</si>
  <si>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</si>
  <si>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</si>
  <si>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</si>
  <si>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</si>
  <si>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</si>
  <si>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</si>
  <si>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</si>
  <si>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</si>
  <si>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</si>
  <si>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</si>
  <si>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</si>
  <si>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</si>
  <si>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</si>
  <si>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</si>
  <si>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</si>
  <si>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</si>
  <si>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</si>
  <si>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</si>
  <si>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</si>
  <si>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</si>
  <si>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</si>
  <si>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</si>
  <si>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</si>
  <si>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</si>
  <si>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</si>
  <si>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</si>
  <si>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</si>
  <si>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</si>
  <si>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</si>
  <si>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</si>
  <si>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</si>
  <si>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</si>
  <si>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</si>
  <si>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</si>
  <si>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</si>
  <si>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</si>
  <si>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</si>
  <si>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</si>
  <si>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</si>
  <si>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</si>
  <si>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</si>
  <si>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</si>
  <si>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</si>
  <si>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</si>
  <si>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</si>
  <si>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</si>
  <si>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</si>
  <si>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</si>
  <si>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</si>
  <si>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</si>
  <si>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</si>
  <si>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</si>
  <si>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</si>
  <si>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</si>
  <si>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</si>
  <si>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</si>
  <si>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</si>
  <si>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</si>
  <si>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</si>
  <si>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</si>
  <si>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</si>
  <si>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</si>
  <si>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</si>
  <si>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</si>
  <si>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</si>
  <si>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</si>
  <si>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</si>
  <si>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</si>
  <si>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</si>
  <si>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</si>
  <si>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</si>
  <si>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</si>
  <si>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</si>
  <si>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</si>
  <si>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</si>
  <si>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</si>
  <si>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</si>
  <si>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</si>
  <si>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</si>
  <si>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</si>
  <si>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</si>
  <si>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</si>
  <si>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</si>
  <si>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</si>
  <si>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</si>
  <si>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</si>
  <si>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</si>
  <si>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</si>
  <si>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</si>
  <si>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</si>
  <si>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</si>
  <si>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</si>
  <si>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</si>
  <si>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</si>
  <si>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</si>
  <si>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</si>
  <si>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</si>
  <si>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</si>
  <si>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</si>
  <si>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</si>
  <si>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</si>
  <si>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</si>
  <si>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</si>
  <si>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</si>
  <si>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</si>
  <si>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</si>
  <si>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</si>
  <si>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</si>
  <si>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</si>
  <si>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</si>
  <si>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</si>
  <si>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</si>
  <si>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</si>
  <si>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</si>
  <si>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</si>
  <si>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</si>
  <si>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</si>
  <si>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</si>
  <si>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</si>
  <si>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</si>
  <si>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</si>
  <si>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</si>
  <si>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</si>
  <si>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</si>
  <si>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</si>
  <si>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</si>
  <si>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</si>
  <si>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</si>
  <si>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</si>
  <si>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</si>
  <si>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</si>
  <si>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</si>
  <si>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</si>
  <si>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</si>
  <si>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</si>
  <si>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</si>
  <si>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</si>
  <si>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</si>
  <si>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</si>
  <si>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</si>
  <si>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</si>
  <si>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</si>
  <si>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</si>
  <si>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</si>
  <si>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</si>
  <si>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</si>
  <si>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</si>
  <si>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</si>
  <si>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</si>
  <si>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</si>
  <si>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</si>
  <si>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</si>
  <si>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</si>
  <si>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</si>
  <si>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</si>
  <si>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</si>
  <si>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</si>
  <si>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</si>
  <si>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</si>
  <si>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</si>
  <si>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</si>
  <si>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</si>
  <si>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</si>
  <si>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</si>
  <si>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</si>
  <si>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</si>
  <si>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</si>
  <si>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</si>
  <si>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</si>
  <si>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</si>
  <si>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</si>
  <si>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</si>
  <si>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</si>
  <si>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</si>
  <si>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</si>
  <si>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</si>
  <si>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</si>
  <si>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</si>
  <si>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</si>
  <si>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</si>
  <si>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</si>
  <si>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</si>
  <si>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</si>
  <si>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</si>
  <si>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</si>
  <si>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</si>
  <si>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</si>
  <si>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</si>
  <si>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</si>
  <si>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</si>
  <si>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</si>
  <si>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</si>
  <si>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</si>
  <si>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</si>
  <si>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</si>
  <si>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</si>
  <si>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</si>
  <si>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</si>
  <si>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</si>
  <si>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</si>
  <si>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</si>
  <si>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</si>
  <si>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</si>
  <si>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</si>
  <si>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</si>
  <si>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</si>
  <si>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</si>
  <si>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</si>
  <si>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</si>
  <si>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</si>
  <si>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</si>
  <si>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</si>
  <si>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</si>
  <si>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</si>
  <si>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</si>
  <si>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</si>
  <si>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</si>
  <si>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</si>
  <si>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</si>
  <si>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</si>
  <si>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</si>
  <si>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</si>
  <si>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</si>
  <si>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</si>
  <si>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</si>
  <si>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</si>
  <si>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</si>
  <si>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</si>
  <si>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</si>
  <si>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</si>
  <si>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</si>
  <si>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</si>
  <si>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</si>
  <si>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</si>
  <si>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</si>
  <si>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</si>
  <si>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</si>
  <si>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</si>
  <si>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</si>
  <si>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</si>
  <si>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</si>
  <si>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</si>
  <si>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</si>
  <si>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</si>
  <si>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</si>
  <si>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</si>
  <si>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</si>
  <si>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</si>
  <si>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</si>
  <si>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</si>
  <si>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</si>
  <si>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</si>
  <si>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</si>
  <si>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</si>
  <si>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</si>
  <si>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</si>
  <si>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</si>
  <si>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</si>
  <si>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</si>
  <si>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</si>
  <si>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</si>
  <si>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</si>
  <si>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</si>
  <si>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</si>
  <si>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</si>
  <si>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</si>
  <si>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</si>
  <si>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</si>
  <si>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</si>
  <si>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</si>
  <si>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</si>
  <si>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</si>
  <si>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</si>
  <si>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</si>
  <si>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</si>
  <si>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</si>
  <si>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</si>
  <si>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</si>
  <si>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</si>
  <si>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</si>
  <si>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</si>
  <si>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</si>
  <si>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</si>
  <si>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</si>
  <si>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</si>
  <si>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</si>
  <si>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</si>
  <si>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</si>
  <si>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</si>
  <si>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</si>
  <si>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</si>
  <si>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</si>
  <si>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</si>
  <si>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</si>
  <si>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</si>
  <si>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</si>
  <si>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</si>
  <si>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</si>
  <si>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</si>
  <si>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</si>
  <si>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</si>
  <si>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</si>
  <si>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</si>
  <si>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</si>
  <si>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</si>
  <si>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</si>
  <si>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</si>
  <si>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</si>
  <si>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</si>
  <si>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</si>
  <si>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</si>
  <si>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</si>
  <si>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</si>
  <si>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</si>
  <si>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</si>
  <si>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</si>
  <si>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</si>
  <si>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</si>
  <si>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</si>
  <si>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</si>
  <si>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</si>
  <si>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</si>
  <si>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</si>
  <si>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</si>
  <si>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</si>
  <si>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</si>
  <si>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</si>
  <si>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</si>
  <si>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</si>
  <si>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</si>
  <si>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</si>
  <si>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</si>
  <si>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</si>
  <si>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</si>
  <si>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</si>
  <si>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</si>
  <si>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</si>
  <si>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</si>
  <si>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</si>
  <si>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</si>
  <si>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</si>
  <si>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</si>
  <si>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</si>
  <si>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</si>
  <si>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</si>
  <si>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</si>
  <si>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</si>
  <si>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</si>
  <si>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</si>
  <si>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</si>
  <si>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</si>
  <si>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</si>
  <si>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</si>
  <si>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</si>
  <si>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</si>
  <si>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</si>
  <si>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</si>
  <si>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</si>
  <si>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</si>
  <si>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</si>
  <si>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</si>
  <si>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</si>
  <si>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</si>
  <si>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</si>
  <si>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</si>
  <si>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</si>
  <si>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</si>
  <si>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</si>
  <si>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</si>
  <si>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</si>
  <si>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</si>
  <si>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</si>
  <si>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</si>
  <si>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</si>
  <si>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</si>
  <si>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</si>
  <si>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</si>
  <si>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</si>
  <si>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</si>
  <si>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</si>
  <si>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</si>
  <si>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</si>
  <si>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</si>
  <si>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</si>
  <si>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</si>
  <si>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</si>
  <si>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</si>
  <si>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</si>
  <si>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</si>
  <si>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</si>
  <si>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</si>
  <si>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</si>
  <si>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</si>
  <si>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</si>
  <si>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</si>
  <si>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</si>
  <si>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</si>
  <si>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</si>
  <si>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</si>
  <si>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</si>
  <si>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</si>
  <si>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</si>
  <si>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</si>
  <si>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</si>
  <si>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</si>
  <si>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</si>
  <si>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</si>
  <si>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</si>
  <si>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</si>
  <si>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</si>
  <si>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</si>
  <si>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</si>
  <si>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</si>
  <si>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</si>
  <si>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</si>
  <si>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</si>
  <si>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</si>
  <si>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</si>
  <si>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</si>
  <si>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</si>
  <si>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</si>
  <si>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</si>
  <si>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</si>
  <si>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</si>
  <si>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</si>
  <si>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</si>
  <si>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</si>
  <si>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</si>
  <si>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</si>
  <si>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</si>
  <si>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</si>
  <si>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</si>
  <si>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</si>
  <si>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</si>
  <si>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</si>
  <si>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</si>
  <si>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</si>
  <si>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</si>
  <si>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</si>
  <si>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</si>
  <si>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</si>
  <si>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</si>
  <si>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</si>
  <si>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</si>
  <si>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</si>
  <si>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</si>
  <si>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</si>
  <si>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</si>
  <si>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</si>
  <si>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</si>
  <si>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</si>
  <si>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</si>
  <si>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</si>
  <si>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</si>
  <si>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</si>
  <si>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</si>
  <si>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</si>
  <si>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</si>
  <si>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</si>
  <si>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</si>
  <si>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</si>
  <si>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</si>
  <si>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</si>
  <si>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</si>
  <si>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</si>
  <si>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</si>
  <si>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</si>
  <si>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</si>
  <si>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</si>
  <si>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</si>
  <si>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</si>
  <si>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</si>
  <si>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</si>
  <si>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</si>
  <si>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</si>
  <si>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</si>
  <si>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</si>
  <si>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</si>
  <si>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</si>
  <si>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</si>
  <si>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</si>
  <si>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</si>
  <si>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</si>
  <si>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</si>
  <si>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</si>
  <si>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</si>
  <si>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</si>
  <si>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</si>
  <si>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</si>
  <si>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</si>
  <si>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</si>
  <si>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</si>
  <si>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</si>
  <si>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</si>
  <si>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</si>
  <si>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</si>
  <si>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</si>
  <si>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</si>
  <si>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</si>
  <si>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</si>
  <si>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</si>
  <si>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</si>
  <si>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</si>
  <si>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</si>
  <si>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</si>
  <si>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</si>
  <si>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</si>
  <si>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</si>
  <si>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</si>
  <si>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</si>
  <si>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</si>
  <si>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</si>
  <si>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</si>
  <si>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</si>
  <si>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</si>
  <si>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</si>
  <si>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</si>
  <si>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</si>
  <si>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</si>
  <si>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</si>
  <si>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</si>
  <si>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</si>
  <si>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</si>
  <si>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</si>
  <si>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</si>
  <si>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</si>
  <si>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</si>
  <si>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</si>
  <si>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</si>
  <si>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</si>
  <si>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</si>
  <si>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</si>
  <si>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</si>
  <si>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</si>
  <si>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</si>
  <si>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</si>
  <si>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</si>
  <si>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</si>
  <si>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</si>
  <si>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</si>
  <si>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</si>
  <si>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</si>
  <si>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</si>
  <si>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</si>
  <si>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</si>
  <si>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</si>
  <si>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</si>
  <si>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</si>
  <si>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</si>
  <si>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</si>
  <si>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</si>
  <si>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</si>
  <si>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</si>
  <si>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</si>
  <si>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</si>
  <si>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</si>
  <si>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</si>
  <si>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</si>
  <si>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</si>
  <si>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</si>
  <si>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</si>
  <si>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</si>
  <si>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</si>
  <si>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</si>
  <si>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</si>
  <si>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</si>
  <si>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</si>
  <si>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</si>
  <si>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</si>
  <si>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</si>
  <si>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</si>
  <si>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</si>
  <si>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</si>
  <si>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</si>
  <si>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</si>
  <si>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</si>
  <si>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</si>
  <si>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</si>
  <si>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</si>
  <si>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</si>
  <si>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</si>
  <si>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</si>
  <si>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</si>
  <si>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</si>
  <si>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</si>
  <si>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</si>
  <si>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</si>
  <si>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</si>
  <si>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</si>
  <si>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</si>
  <si>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</si>
  <si>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</si>
  <si>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</si>
  <si>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</si>
  <si>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</si>
  <si>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</si>
  <si>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</si>
  <si>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</si>
  <si>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</si>
  <si>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</si>
  <si>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</si>
  <si>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</si>
  <si>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</si>
  <si>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</si>
  <si>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</si>
  <si>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</si>
  <si>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</si>
  <si>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</si>
  <si>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</si>
  <si>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</si>
  <si>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</si>
  <si>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</si>
  <si>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</si>
  <si>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</si>
  <si>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</si>
  <si>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</si>
  <si>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</si>
  <si>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</si>
  <si>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</si>
  <si>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</si>
  <si>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</si>
  <si>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</si>
  <si>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</si>
  <si>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</si>
  <si>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</si>
  <si>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</si>
  <si>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</si>
  <si>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</si>
  <si>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</si>
  <si>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</si>
  <si>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</si>
  <si>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</si>
  <si>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</si>
  <si>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</si>
  <si>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</si>
  <si>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</si>
  <si>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</si>
  <si>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</si>
  <si>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</si>
  <si>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</si>
  <si>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</si>
  <si>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</si>
  <si>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</si>
  <si>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</si>
  <si>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</si>
  <si>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</si>
  <si>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</si>
  <si>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</si>
  <si>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</si>
  <si>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</si>
  <si>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</si>
  <si>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</si>
  <si>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</si>
  <si>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</si>
  <si>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</si>
  <si>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</si>
  <si>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</si>
  <si>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</si>
  <si>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</si>
  <si>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</si>
  <si>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</si>
  <si>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</si>
  <si>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</si>
  <si>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</si>
  <si>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</si>
  <si>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</si>
  <si>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</si>
  <si>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</si>
  <si>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</si>
  <si>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</si>
  <si>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</si>
  <si>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</si>
  <si>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</si>
  <si>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</si>
  <si>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</si>
  <si>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</si>
  <si>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</si>
  <si>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</si>
  <si>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</si>
  <si>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</si>
  <si>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</si>
  <si>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</si>
  <si>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</si>
  <si>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</si>
  <si>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</si>
  <si>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</si>
  <si>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</si>
  <si>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</si>
  <si>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</si>
  <si>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</si>
  <si>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</si>
  <si>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</si>
  <si>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</si>
  <si>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</si>
  <si>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</si>
  <si>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</si>
  <si>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</si>
  <si>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</si>
  <si>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</si>
  <si>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</si>
  <si>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</si>
  <si>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</si>
  <si>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</si>
  <si>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</si>
  <si>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</si>
  <si>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</si>
  <si>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</si>
  <si>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</si>
  <si>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</si>
  <si>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</si>
  <si>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</si>
  <si>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</si>
  <si>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</si>
  <si>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</si>
  <si>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</si>
  <si>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</si>
  <si>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</si>
  <si>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</si>
  <si>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</si>
  <si>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</si>
  <si>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</si>
  <si>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</si>
  <si>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</si>
  <si>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</si>
  <si>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</si>
  <si>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</si>
  <si>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</si>
  <si>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</si>
  <si>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</si>
  <si>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</si>
  <si>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</si>
  <si>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</si>
  <si>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</si>
  <si>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</si>
  <si>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</si>
  <si>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</si>
  <si>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</si>
  <si>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</si>
  <si>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</si>
  <si>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</si>
  <si>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</si>
  <si>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</si>
  <si>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</si>
  <si>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</si>
  <si>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</si>
  <si>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</si>
  <si>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</si>
  <si>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</si>
  <si>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</si>
  <si>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</si>
  <si>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</si>
  <si>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</si>
  <si>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</si>
  <si>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</si>
  <si>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</si>
  <si>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</si>
  <si>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</si>
  <si>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</si>
  <si>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</si>
  <si>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</si>
  <si>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</si>
  <si>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</si>
  <si>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</si>
  <si>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</si>
  <si>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</si>
  <si>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</si>
  <si>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</si>
  <si>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</si>
  <si>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</si>
  <si>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</si>
  <si>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</si>
  <si>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</si>
  <si>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</si>
  <si>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</si>
  <si>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</si>
  <si>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</si>
  <si>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</si>
  <si>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</si>
  <si>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</si>
  <si>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</si>
  <si>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</si>
  <si>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</si>
  <si>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</si>
  <si>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</si>
  <si>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</si>
  <si>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</si>
  <si>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</si>
  <si>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</si>
  <si>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</si>
  <si>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</si>
  <si>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</si>
  <si>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</si>
  <si>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</si>
  <si>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</si>
  <si>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</si>
  <si>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</si>
  <si>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</si>
  <si>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</si>
  <si>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</si>
  <si>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</si>
  <si>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</si>
  <si>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</si>
  <si>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</si>
  <si>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</si>
  <si>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</si>
  <si>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</si>
  <si>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</si>
  <si>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</si>
  <si>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</si>
  <si>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</si>
  <si>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</si>
  <si>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</si>
  <si>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</si>
  <si>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</si>
  <si>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</si>
  <si>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</si>
  <si>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</si>
  <si>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</si>
  <si>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</si>
  <si>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</si>
  <si>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</si>
  <si>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</si>
  <si>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</si>
  <si>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</si>
  <si>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</si>
  <si>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</si>
  <si>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</si>
  <si>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</si>
  <si>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</si>
  <si>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</si>
  <si>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</si>
  <si>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</si>
  <si>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</si>
  <si>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</si>
  <si>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</si>
  <si>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</si>
  <si>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</si>
  <si>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</si>
  <si>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</si>
  <si>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</si>
  <si>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</si>
  <si>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</si>
  <si>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</si>
  <si>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</si>
  <si>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</si>
  <si>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</si>
  <si>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</si>
  <si>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</si>
  <si>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</si>
  <si>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</si>
  <si>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</si>
  <si>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</si>
  <si>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</si>
  <si>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</si>
  <si>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</si>
  <si>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</si>
  <si>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</si>
  <si>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</si>
  <si>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</si>
  <si>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</si>
  <si>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</si>
  <si>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</si>
  <si>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</si>
  <si>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</si>
  <si>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</si>
  <si>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</si>
  <si>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</si>
  <si>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</si>
  <si>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</si>
  <si>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</si>
  <si>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</si>
  <si>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</si>
  <si>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</si>
  <si>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</si>
  <si>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</si>
  <si>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</si>
  <si>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</si>
  <si>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</si>
  <si>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</si>
  <si>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</si>
  <si>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</si>
  <si>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</si>
  <si>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</si>
  <si>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</si>
  <si>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</si>
  <si>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</si>
  <si>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</si>
  <si>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</si>
  <si>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</si>
  <si>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</si>
  <si>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</si>
  <si>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</si>
  <si>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</si>
  <si>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</si>
  <si>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</si>
  <si>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</si>
  <si>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</si>
  <si>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</si>
  <si>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</si>
  <si>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</si>
  <si>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</si>
  <si>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</si>
  <si>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</si>
  <si>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</si>
  <si>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</si>
  <si>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</si>
  <si>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</si>
  <si>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</si>
  <si>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</si>
  <si>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</si>
  <si>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</si>
  <si>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</si>
  <si>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</si>
  <si>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</si>
  <si>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</si>
  <si>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</si>
  <si>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</si>
  <si>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</si>
  <si>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</si>
  <si>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</si>
  <si>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</si>
  <si>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</si>
  <si>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</si>
  <si>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</si>
  <si>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</si>
  <si>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</si>
  <si>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</si>
  <si>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</si>
  <si>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</si>
  <si>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</si>
  <si>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</si>
  <si>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</si>
  <si>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</si>
  <si>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</si>
  <si>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</si>
  <si>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</si>
  <si>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</si>
  <si>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</si>
  <si>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</si>
  <si>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</si>
  <si>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</si>
  <si>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</si>
  <si>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</si>
  <si>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</si>
  <si>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</si>
  <si>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</si>
  <si>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</si>
  <si>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</si>
  <si>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</si>
  <si>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</si>
  <si>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</si>
  <si>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</si>
  <si>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</si>
  <si>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</si>
  <si>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</si>
  <si>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</si>
  <si>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</si>
  <si>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</si>
  <si>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</si>
  <si>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</si>
  <si>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</si>
  <si>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</si>
  <si>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</si>
  <si>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</si>
  <si>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</si>
  <si>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</si>
  <si>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</si>
  <si>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</si>
  <si>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</si>
  <si>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</si>
  <si>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</si>
  <si>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</si>
  <si>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</si>
  <si>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</si>
  <si>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</si>
  <si>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</si>
  <si>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</si>
  <si>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</si>
  <si>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</si>
  <si>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</si>
  <si>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</si>
  <si>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</si>
  <si>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</si>
  <si>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</si>
  <si>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</si>
  <si>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</si>
  <si>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</si>
  <si>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</si>
  <si>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</si>
  <si>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</si>
  <si>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</si>
  <si>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</si>
  <si>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</si>
  <si>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</si>
  <si>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</si>
  <si>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</si>
  <si>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</si>
  <si>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</si>
  <si>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</si>
  <si>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</si>
  <si>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</si>
  <si>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</si>
  <si>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</si>
  <si>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</si>
  <si>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</si>
  <si>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</si>
  <si>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</si>
  <si>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</si>
  <si>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</si>
  <si>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</si>
  <si>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</si>
  <si>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</si>
  <si>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</si>
  <si>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</si>
  <si>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</si>
  <si>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</si>
  <si>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</si>
  <si>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</si>
  <si>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</si>
  <si>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</si>
  <si>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</si>
  <si>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</si>
  <si>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</si>
  <si>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</si>
  <si>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</si>
  <si>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</si>
  <si>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</si>
  <si>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</si>
  <si>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</si>
  <si>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</si>
  <si>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</si>
  <si>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</si>
  <si>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</si>
  <si>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</si>
  <si>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</si>
  <si>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</si>
  <si>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</si>
  <si>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</si>
  <si>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</si>
  <si>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</si>
  <si>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</si>
  <si>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</si>
  <si>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</si>
  <si>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</si>
  <si>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</si>
  <si>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</si>
  <si>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</si>
  <si>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</si>
  <si>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</si>
  <si>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</si>
  <si>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</si>
  <si>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</si>
  <si>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</si>
  <si>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</si>
  <si>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</si>
  <si>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</si>
  <si>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</si>
  <si>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</si>
  <si>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</si>
  <si>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</si>
  <si>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</si>
  <si>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</si>
  <si>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</si>
  <si>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</si>
  <si>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</si>
  <si>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</si>
  <si>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</si>
  <si>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</si>
  <si>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</si>
  <si>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</si>
  <si>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</si>
  <si>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</si>
  <si>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</si>
  <si>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</si>
  <si>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</si>
  <si>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</si>
  <si>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</si>
  <si>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</si>
  <si>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</si>
  <si>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</si>
  <si>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</si>
  <si>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</si>
  <si>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</si>
  <si>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</si>
  <si>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</si>
  <si>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</si>
  <si>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</si>
  <si>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</si>
  <si>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</si>
  <si>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</si>
  <si>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</si>
  <si>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</si>
  <si>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</si>
  <si>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</si>
  <si>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</si>
  <si>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</si>
  <si>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</si>
  <si>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</si>
  <si>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</si>
  <si>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</si>
  <si>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</si>
  <si>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</si>
  <si>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</si>
  <si>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</si>
  <si>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</si>
  <si>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</si>
  <si>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</si>
  <si>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</si>
  <si>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</si>
  <si>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</si>
  <si>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</si>
  <si>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</si>
  <si>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</si>
  <si>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</si>
  <si>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</si>
  <si>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</si>
  <si>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</si>
  <si>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</si>
  <si>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</si>
  <si>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</si>
  <si>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</si>
  <si>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</si>
  <si>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</si>
  <si>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</si>
  <si>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</si>
  <si>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</si>
  <si>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</si>
  <si>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</si>
  <si>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</si>
  <si>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</si>
  <si>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</si>
  <si>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</si>
  <si>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</si>
  <si>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</si>
  <si>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</si>
  <si>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</si>
  <si>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</si>
  <si>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</si>
  <si>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</si>
  <si>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</si>
  <si>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</si>
  <si>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</si>
  <si>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</si>
  <si>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</si>
  <si>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</si>
  <si>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</si>
  <si>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</si>
  <si>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</si>
  <si>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</si>
  <si>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</si>
  <si>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</si>
  <si>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</si>
  <si>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</si>
  <si>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</si>
  <si>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</si>
  <si>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</si>
  <si>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</si>
  <si>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</si>
  <si>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</si>
  <si>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</si>
  <si>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</si>
  <si>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</si>
  <si>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</si>
  <si>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</si>
  <si>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</si>
  <si>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</si>
  <si>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</si>
  <si>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</si>
  <si>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</si>
  <si>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</si>
  <si>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</si>
  <si>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</si>
  <si>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</si>
  <si>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</si>
  <si>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</si>
  <si>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</si>
  <si>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</si>
  <si>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</si>
  <si>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</si>
  <si>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</si>
  <si>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</si>
  <si>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</si>
  <si>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</si>
  <si>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</si>
  <si>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</si>
  <si>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</si>
  <si>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</si>
  <si>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</si>
  <si>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</si>
  <si>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</si>
  <si>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</si>
  <si>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</si>
  <si>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</si>
  <si>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</si>
  <si>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</si>
  <si>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</si>
  <si>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</si>
  <si>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</si>
  <si>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</si>
  <si>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</si>
  <si>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</si>
  <si>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</si>
  <si>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</si>
  <si>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</si>
  <si>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</si>
  <si>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</si>
  <si>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</si>
  <si>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</si>
  <si>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</si>
  <si>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</si>
  <si>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</si>
  <si>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</si>
  <si>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</si>
  <si>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</si>
  <si>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</si>
  <si>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</si>
  <si>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</si>
  <si>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</si>
  <si>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</si>
  <si>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</si>
  <si>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</si>
  <si>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</si>
  <si>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</si>
  <si>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</si>
  <si>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</si>
  <si>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</si>
  <si>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</si>
  <si>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</si>
  <si>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</si>
  <si>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</si>
  <si>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</si>
  <si>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</si>
  <si>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</si>
  <si>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</si>
  <si>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</si>
  <si>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</si>
  <si>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</si>
  <si>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</si>
  <si>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</si>
  <si>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</si>
  <si>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</si>
  <si>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</si>
  <si>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</si>
  <si>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</si>
  <si>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</si>
  <si>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</si>
  <si>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</si>
  <si>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</si>
  <si>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</si>
  <si>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</si>
  <si>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</si>
  <si>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</si>
  <si>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</si>
  <si>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</si>
  <si>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</si>
  <si>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</si>
  <si>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</si>
  <si>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</si>
  <si>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</si>
  <si>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</si>
  <si>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</si>
  <si>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</si>
  <si>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</si>
  <si>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</si>
  <si>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</si>
  <si>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</si>
  <si>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</si>
  <si>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</si>
  <si>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</si>
  <si>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</si>
  <si>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</si>
  <si>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</si>
  <si>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</si>
  <si>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</si>
  <si>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</si>
  <si>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</si>
  <si>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</si>
  <si>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</si>
  <si>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</si>
  <si>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</si>
  <si>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</si>
  <si>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</si>
  <si>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</si>
  <si>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</si>
  <si>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</si>
  <si>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</si>
  <si>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</si>
  <si>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</si>
  <si>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</si>
  <si>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</si>
  <si>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</si>
  <si>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</si>
  <si>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</si>
  <si>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</si>
  <si>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</si>
  <si>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</si>
  <si>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</si>
  <si>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</si>
  <si>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</si>
  <si>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</si>
  <si>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</si>
  <si>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</si>
  <si>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</si>
  <si>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</si>
  <si>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</si>
  <si>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</si>
  <si>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</si>
  <si>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</si>
  <si>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</si>
  <si>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</si>
  <si>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</si>
  <si>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</si>
  <si>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</si>
  <si>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</si>
  <si>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</si>
  <si>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</si>
  <si>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</si>
  <si>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</si>
  <si>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</si>
  <si>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</si>
  <si>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</si>
  <si>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</si>
  <si>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</si>
  <si>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</si>
  <si>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</si>
  <si>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</si>
  <si>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</si>
  <si>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</si>
  <si>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</si>
  <si>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</si>
  <si>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</si>
  <si>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</si>
  <si>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</si>
  <si>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</si>
  <si>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</si>
  <si>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</si>
  <si>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</si>
  <si>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</si>
  <si>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</si>
  <si>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</si>
  <si>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</si>
  <si>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</si>
  <si>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</si>
  <si>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</si>
  <si>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</si>
  <si>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</si>
  <si>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</si>
  <si>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</si>
  <si>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</si>
  <si>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</si>
  <si>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</si>
  <si>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</si>
  <si>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</si>
  <si>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</si>
  <si>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</si>
  <si>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</si>
  <si>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</si>
  <si>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</si>
  <si>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</si>
  <si>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</si>
  <si>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</si>
  <si>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</si>
  <si>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</si>
  <si>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</si>
  <si>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</si>
  <si>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</si>
  <si>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</si>
  <si>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</si>
  <si>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</si>
  <si>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</si>
  <si>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</si>
  <si>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</si>
  <si>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</si>
  <si>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</si>
  <si>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</si>
  <si>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</si>
  <si>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</si>
  <si>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</si>
  <si>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</si>
  <si>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</si>
  <si>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</si>
  <si>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</si>
  <si>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</si>
  <si>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</si>
  <si>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</si>
  <si>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</si>
  <si>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</si>
  <si>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</si>
  <si>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</si>
  <si>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</si>
  <si>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</si>
  <si>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</si>
  <si>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</si>
  <si>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</si>
  <si>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</si>
  <si>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</si>
  <si>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</si>
  <si>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</si>
  <si>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</si>
  <si>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</si>
  <si>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</si>
  <si>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</si>
  <si>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</si>
  <si>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</si>
  <si>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</si>
  <si>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</si>
  <si>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</si>
  <si>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</si>
  <si>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</si>
  <si>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</si>
  <si>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</si>
  <si>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</si>
  <si>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</si>
  <si>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</si>
  <si>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</si>
  <si>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</si>
  <si>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</si>
  <si>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</si>
  <si>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</si>
  <si>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</si>
  <si>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</si>
  <si>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</si>
  <si>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</si>
  <si>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</si>
  <si>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</si>
  <si>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</si>
  <si>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</si>
  <si>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</si>
  <si>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</si>
  <si>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</si>
  <si>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</si>
  <si>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</si>
  <si>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</si>
  <si>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</si>
  <si>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</si>
  <si>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</si>
  <si>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</si>
  <si>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</si>
  <si>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</si>
  <si>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</si>
  <si>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</si>
  <si>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</si>
  <si>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</si>
  <si>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</si>
  <si>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</si>
  <si>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</si>
  <si>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</si>
  <si>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</si>
  <si>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</si>
  <si>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</si>
  <si>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</si>
  <si>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</si>
  <si>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</si>
  <si>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</si>
  <si>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</si>
  <si>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</si>
  <si>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</si>
  <si>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</si>
  <si>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</si>
  <si>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</si>
  <si>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</si>
  <si>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</si>
  <si>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</si>
  <si>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</si>
  <si>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</si>
  <si>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</si>
  <si>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</si>
  <si>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</si>
  <si>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</si>
  <si>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</si>
  <si>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</si>
  <si>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</si>
  <si>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</si>
  <si>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</si>
  <si>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</si>
  <si>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</si>
  <si>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</si>
  <si>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</si>
  <si>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</si>
  <si>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</si>
  <si>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</si>
  <si>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</si>
  <si>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</si>
  <si>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</si>
  <si>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</si>
  <si>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</si>
  <si>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</si>
  <si>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</si>
  <si>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</si>
  <si>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</si>
  <si>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</si>
  <si>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</si>
  <si>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</si>
  <si>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</si>
  <si>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</si>
  <si>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</si>
  <si>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</si>
  <si>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</si>
  <si>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</si>
  <si>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</si>
  <si>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</si>
  <si>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</si>
  <si>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</si>
  <si>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</si>
  <si>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</si>
  <si>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</si>
  <si>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</si>
  <si>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</si>
  <si>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</si>
  <si>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</si>
  <si>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</si>
  <si>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</si>
  <si>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</si>
  <si>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</si>
  <si>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</si>
  <si>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</si>
  <si>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</si>
  <si>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</si>
  <si>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</si>
  <si>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</si>
  <si>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</si>
  <si>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</si>
  <si>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</si>
  <si>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</si>
  <si>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</si>
  <si>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</si>
  <si>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</si>
  <si>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</si>
  <si>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</si>
  <si>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</si>
  <si>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</si>
  <si>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</si>
  <si>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</si>
  <si>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</si>
  <si>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</si>
  <si>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</si>
  <si>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</si>
  <si>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</si>
  <si>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</si>
  <si>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</si>
  <si>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</si>
  <si>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</si>
  <si>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</si>
  <si>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</si>
  <si>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</si>
  <si>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</si>
  <si>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</si>
  <si>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</si>
  <si>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</si>
  <si>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</si>
  <si>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</si>
  <si>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</si>
  <si>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</si>
  <si>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</si>
  <si>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</si>
  <si>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</si>
  <si>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</si>
  <si>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</si>
  <si>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</si>
  <si>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</si>
  <si>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</si>
  <si>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</si>
  <si>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</si>
  <si>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</si>
  <si>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</si>
  <si>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</si>
  <si>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</si>
  <si>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</si>
  <si>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</si>
  <si>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</si>
  <si>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</si>
  <si>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</si>
  <si>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</si>
  <si>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</si>
  <si>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</si>
  <si>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</si>
  <si>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</si>
  <si>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</si>
  <si>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</si>
  <si>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</si>
  <si>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</si>
  <si>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</si>
  <si>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</si>
  <si>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</si>
  <si>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</si>
  <si>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</si>
  <si>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</si>
  <si>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</si>
  <si>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</si>
  <si>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</si>
  <si>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</si>
  <si>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</si>
  <si>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</si>
  <si>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</si>
  <si>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</si>
  <si>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</si>
  <si>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</si>
  <si>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</si>
  <si>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</si>
  <si>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</si>
  <si>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</si>
  <si>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</si>
  <si>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</si>
  <si>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</si>
  <si>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</si>
  <si>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</si>
  <si>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</si>
  <si>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</si>
  <si>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</si>
  <si>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</si>
  <si>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</si>
  <si>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</si>
  <si>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</si>
  <si>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</si>
  <si>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</si>
  <si>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</si>
  <si>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</si>
  <si>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</si>
  <si>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</si>
  <si>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</si>
  <si>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</si>
  <si>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</si>
  <si>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</si>
  <si>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</si>
  <si>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</si>
  <si>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</si>
  <si>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</si>
  <si>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</si>
  <si>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</si>
  <si>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</si>
  <si>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</si>
  <si>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</si>
  <si>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</si>
  <si>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</si>
  <si>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</si>
  <si>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</si>
  <si>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</si>
  <si>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</si>
  <si>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</si>
  <si>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</si>
  <si>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</si>
  <si>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</si>
  <si>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</si>
  <si>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</si>
  <si>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</si>
  <si>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</si>
  <si>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</si>
  <si>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</si>
  <si>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</si>
  <si>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</si>
  <si>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</si>
  <si>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</si>
  <si>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</si>
  <si>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</si>
  <si>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</si>
  <si>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</si>
  <si>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</si>
  <si>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</si>
  <si>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</si>
  <si>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</si>
  <si>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</si>
  <si>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</si>
  <si>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</si>
  <si>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</si>
  <si>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</si>
  <si>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</si>
  <si>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</si>
  <si>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</si>
  <si>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</si>
  <si>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</si>
  <si>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</si>
  <si>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</si>
  <si>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</si>
  <si>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</si>
  <si>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</si>
  <si>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</si>
  <si>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</si>
  <si>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</si>
  <si>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</si>
  <si>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</si>
  <si>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</si>
  <si>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</si>
  <si>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</si>
  <si>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</si>
  <si>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</si>
  <si>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</si>
  <si>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</si>
  <si>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</si>
  <si>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</si>
  <si>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</si>
  <si>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</si>
  <si>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</si>
  <si>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</si>
  <si>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</si>
  <si>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</si>
  <si>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</si>
  <si>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</si>
  <si>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</si>
  <si>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</si>
  <si>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</si>
  <si>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</si>
  <si>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</si>
  <si>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</si>
  <si>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</si>
  <si>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</si>
  <si>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</si>
  <si>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</si>
  <si>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</si>
  <si>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</si>
  <si>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</si>
  <si>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</si>
  <si>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</si>
  <si>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</si>
  <si>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</si>
  <si>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</si>
  <si>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</si>
  <si>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</si>
  <si>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</si>
  <si>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</si>
  <si>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</si>
  <si>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</si>
  <si>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</si>
  <si>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</si>
  <si>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</si>
  <si>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</si>
  <si>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</si>
  <si>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</si>
  <si>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</si>
  <si>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</si>
  <si>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</si>
  <si>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</si>
  <si>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</si>
  <si>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</si>
  <si>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</si>
  <si>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</si>
  <si>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</si>
  <si>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</si>
  <si>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</si>
  <si>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</si>
  <si>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</si>
  <si>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</si>
  <si>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</si>
  <si>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</si>
  <si>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</si>
  <si>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</si>
  <si>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</si>
  <si>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</si>
  <si>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</si>
  <si>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</si>
  <si>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</si>
  <si>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</si>
  <si>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</si>
  <si>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</si>
  <si>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</si>
  <si>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</si>
  <si>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</si>
  <si>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</si>
  <si>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</si>
  <si>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</si>
  <si>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</si>
  <si>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</si>
  <si>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</si>
  <si>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</si>
  <si>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</si>
  <si>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</si>
  <si>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</si>
  <si>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</si>
  <si>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</si>
  <si>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</si>
  <si>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</si>
  <si>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</si>
  <si>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</si>
  <si>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</si>
  <si>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</si>
  <si>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</si>
  <si>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</si>
  <si>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</si>
  <si>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</si>
  <si>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</si>
  <si>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</si>
  <si>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</si>
  <si>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</si>
  <si>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</si>
  <si>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</si>
  <si>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</si>
  <si>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</si>
  <si>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</si>
  <si>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</si>
  <si>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</si>
  <si>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</si>
  <si>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</si>
  <si>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</si>
  <si>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</si>
  <si>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</si>
  <si>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</si>
  <si>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</si>
  <si>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</si>
  <si>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</si>
  <si>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</si>
  <si>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</si>
  <si>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</si>
  <si>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</si>
  <si>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</si>
  <si>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</si>
  <si>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</si>
  <si>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</si>
  <si>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</si>
  <si>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</si>
  <si>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</si>
  <si>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</si>
  <si>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</si>
  <si>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</si>
  <si>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</si>
  <si>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</si>
  <si>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</si>
  <si>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</si>
  <si>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</si>
  <si>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</si>
  <si>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</si>
  <si>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</si>
  <si>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</si>
  <si>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</si>
  <si>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</si>
  <si>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</si>
  <si>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</si>
  <si>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</si>
  <si>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</si>
  <si>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</si>
  <si>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</si>
  <si>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</si>
  <si>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</si>
  <si>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</si>
  <si>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</si>
  <si>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</si>
  <si>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</si>
  <si>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</si>
  <si>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</si>
  <si>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</si>
  <si>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</si>
  <si>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</si>
  <si>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</si>
  <si>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</si>
  <si>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</si>
  <si>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</si>
  <si>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</si>
  <si>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</si>
  <si>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</si>
  <si>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</si>
  <si>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</si>
  <si>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</si>
  <si>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</si>
  <si>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</si>
  <si>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</si>
  <si>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</si>
  <si>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</si>
  <si>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</si>
  <si>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</si>
  <si>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</si>
  <si>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</si>
  <si>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</si>
  <si>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</si>
  <si>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</si>
  <si>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</si>
  <si>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</si>
  <si>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</si>
  <si>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</si>
  <si>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</si>
  <si>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</si>
  <si>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</si>
  <si>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</si>
  <si>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</si>
  <si>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</si>
  <si>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</si>
  <si>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</si>
  <si>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</si>
  <si>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</si>
  <si>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</si>
  <si>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</si>
  <si>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</si>
  <si>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</si>
  <si>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</si>
  <si>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</si>
  <si>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</si>
  <si>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</si>
  <si>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</si>
  <si>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</si>
  <si>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</si>
  <si>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</si>
  <si>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</si>
  <si>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</si>
  <si>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</si>
  <si>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</si>
  <si>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</si>
  <si>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</si>
  <si>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</si>
  <si>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</si>
  <si>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</si>
  <si>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</si>
  <si>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</si>
  <si>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</si>
  <si>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</si>
  <si>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</si>
  <si>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</si>
  <si>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</si>
  <si>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</si>
  <si>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</si>
  <si>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</si>
  <si>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</si>
  <si>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</si>
  <si>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</si>
  <si>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</si>
  <si>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</si>
  <si>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</si>
  <si>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</si>
  <si>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</si>
  <si>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</si>
  <si>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</si>
  <si>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</si>
  <si>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</si>
  <si>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</si>
  <si>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</si>
  <si>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</si>
  <si>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</si>
  <si>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</si>
  <si>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</si>
  <si>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</si>
  <si>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</si>
  <si>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</si>
  <si>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</si>
  <si>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</si>
  <si>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</si>
  <si>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</si>
  <si>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</si>
  <si>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</si>
  <si>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</si>
  <si>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</si>
  <si>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</si>
  <si>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</si>
  <si>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</si>
  <si>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</si>
  <si>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</si>
  <si>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</si>
  <si>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</si>
  <si>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</si>
  <si>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</si>
  <si>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</si>
  <si>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</si>
  <si>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</si>
  <si>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</si>
  <si>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</si>
  <si>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</si>
  <si>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</si>
  <si>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</si>
  <si>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</si>
  <si>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</si>
  <si>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</si>
  <si>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</si>
  <si>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</si>
  <si>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</si>
  <si>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</si>
  <si>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</si>
  <si>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</si>
  <si>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</si>
  <si>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</si>
  <si>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</si>
  <si>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</si>
  <si>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</si>
  <si>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</si>
  <si>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</si>
  <si>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</si>
  <si>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</si>
  <si>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</si>
  <si>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</si>
  <si>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</si>
  <si>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</si>
  <si>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</si>
  <si>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</si>
  <si>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</si>
  <si>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</si>
  <si>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</si>
  <si>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</si>
  <si>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</si>
  <si>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</si>
  <si>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</si>
  <si>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</si>
  <si>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</si>
  <si>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</si>
  <si>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</si>
  <si>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</si>
  <si>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</si>
  <si>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</si>
  <si>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</si>
  <si>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</si>
  <si>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</si>
  <si>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</si>
  <si>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</si>
  <si>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</si>
  <si>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</si>
  <si>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</si>
  <si>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</si>
  <si>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</si>
  <si>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</si>
  <si>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</si>
  <si>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</si>
  <si>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</si>
  <si>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</si>
  <si>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</si>
  <si>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</si>
  <si>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</si>
  <si>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</si>
  <si>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</si>
  <si>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</si>
  <si>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</si>
  <si>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</si>
  <si>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</si>
  <si>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</si>
  <si>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</si>
  <si>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</si>
  <si>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</si>
  <si>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</si>
  <si>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</si>
  <si>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</si>
  <si>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</si>
  <si>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</si>
  <si>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</si>
  <si>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</si>
  <si>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</si>
  <si>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</si>
  <si>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</si>
  <si>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</si>
  <si>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</si>
  <si>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</si>
  <si>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</si>
  <si>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</si>
  <si>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</si>
  <si>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</si>
  <si>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</si>
  <si>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</si>
  <si>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</si>
  <si>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</si>
  <si>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</si>
  <si>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</si>
  <si>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</si>
  <si>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</si>
  <si>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</si>
  <si>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</si>
  <si>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</si>
  <si>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</si>
  <si>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</si>
  <si>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</si>
  <si>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</si>
  <si>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</si>
  <si>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</si>
  <si>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</si>
  <si>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</si>
  <si>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</si>
  <si>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</si>
  <si>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</si>
  <si>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</si>
  <si>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</si>
  <si>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</si>
  <si>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</si>
  <si>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</si>
  <si>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</si>
  <si>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</si>
  <si>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</si>
  <si>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</si>
  <si>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</si>
  <si>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</si>
  <si>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</si>
  <si>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</si>
  <si>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</si>
  <si>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</si>
  <si>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</si>
  <si>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</si>
  <si>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</si>
  <si>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</si>
  <si>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</si>
  <si>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</si>
  <si>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</si>
  <si>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</si>
  <si>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</si>
  <si>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</si>
  <si>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</si>
  <si>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</si>
  <si>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</si>
  <si>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</si>
  <si>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</si>
  <si>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</si>
  <si>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</si>
  <si>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</si>
  <si>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</si>
  <si>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</si>
  <si>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</si>
  <si>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</si>
  <si>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</si>
  <si>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</si>
  <si>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</si>
  <si>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</si>
  <si>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</si>
  <si>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</si>
  <si>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</si>
  <si>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</si>
  <si>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</si>
  <si>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</si>
  <si>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</si>
  <si>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</si>
  <si>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</si>
  <si>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</si>
  <si>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</si>
  <si>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</si>
  <si>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</si>
  <si>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</si>
  <si>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</si>
  <si>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</si>
  <si>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</si>
  <si>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</si>
  <si>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</si>
  <si>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</si>
  <si>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</si>
  <si>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</si>
  <si>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</si>
  <si>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</si>
  <si>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</si>
  <si>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</si>
  <si>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</si>
  <si>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</si>
  <si>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</si>
  <si>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</si>
  <si>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</si>
  <si>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</si>
  <si>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</si>
  <si>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</si>
  <si>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</si>
  <si>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</si>
  <si>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</si>
  <si>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</si>
  <si>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</si>
  <si>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</si>
  <si>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</si>
  <si>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</si>
  <si>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</si>
  <si>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</si>
  <si>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</si>
  <si>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</si>
  <si>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</si>
  <si>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</si>
  <si>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</si>
  <si>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</si>
  <si>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</si>
  <si>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</si>
  <si>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</si>
  <si>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</si>
  <si>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</si>
  <si>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</si>
  <si>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</si>
  <si>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</si>
  <si>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</si>
  <si>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</si>
  <si>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</si>
  <si>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</si>
  <si>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</si>
  <si>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</si>
  <si>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</si>
  <si>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</si>
  <si>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</si>
  <si>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</si>
  <si>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</si>
  <si>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</si>
  <si>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</si>
  <si>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</si>
  <si>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</si>
  <si>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</si>
  <si>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</si>
  <si>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</si>
  <si>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</si>
  <si>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</si>
  <si>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</si>
  <si>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</si>
  <si>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</si>
  <si>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</si>
  <si>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</si>
  <si>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</si>
  <si>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</si>
  <si>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</si>
  <si>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</si>
  <si>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</si>
  <si>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</si>
  <si>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</si>
  <si>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</si>
  <si>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</si>
  <si>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</si>
  <si>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</si>
  <si>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</si>
  <si>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</si>
  <si>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</si>
  <si>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</si>
  <si>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</si>
  <si>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</si>
  <si>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</si>
  <si>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</si>
  <si>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</si>
  <si>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</si>
  <si>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</si>
  <si>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</si>
  <si>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</si>
  <si>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</si>
  <si>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</si>
  <si>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</si>
  <si>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</si>
  <si>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</si>
  <si>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</si>
  <si>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</si>
  <si>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</si>
  <si>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</si>
  <si>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</si>
  <si>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</si>
  <si>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</si>
  <si>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</si>
  <si>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</si>
  <si>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</si>
  <si>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</si>
  <si>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</si>
  <si>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</si>
  <si>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</si>
  <si>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</si>
  <si>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</si>
  <si>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</si>
  <si>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</si>
  <si>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</si>
  <si>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</si>
  <si>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</si>
  <si>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</si>
  <si>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</si>
  <si>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</si>
  <si>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</si>
  <si>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</si>
  <si>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</si>
  <si>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</si>
  <si>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</si>
  <si>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</si>
  <si>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</si>
  <si>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</si>
  <si>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</si>
  <si>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</si>
  <si>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</si>
  <si>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</si>
  <si>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</si>
  <si>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</si>
  <si>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</si>
  <si>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</si>
  <si>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</si>
  <si>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</si>
  <si>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</si>
  <si>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</si>
  <si>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</si>
  <si>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</si>
  <si>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</si>
  <si>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</si>
  <si>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</si>
  <si>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</si>
  <si>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</si>
  <si>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</si>
  <si>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</si>
  <si>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</si>
  <si>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</si>
  <si>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</si>
  <si>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</si>
  <si>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</si>
  <si>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</si>
  <si>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</si>
  <si>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</si>
  <si>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</si>
  <si>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</si>
  <si>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</si>
  <si>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</si>
  <si>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</si>
  <si>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</si>
  <si>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</si>
  <si>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</si>
  <si>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</si>
  <si>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</si>
  <si>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</si>
  <si>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</si>
  <si>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</si>
  <si>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</si>
  <si>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</si>
  <si>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</si>
  <si>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</si>
  <si>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</si>
  <si>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</si>
  <si>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</si>
  <si>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</si>
  <si>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</si>
  <si>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</si>
  <si>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</si>
  <si>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</si>
  <si>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</si>
  <si>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</si>
  <si>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</si>
  <si>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</si>
  <si>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</si>
  <si>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</si>
  <si>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</si>
  <si>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</si>
  <si>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</si>
  <si>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</si>
  <si>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</si>
  <si>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</si>
  <si>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</si>
  <si>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</si>
  <si>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</si>
  <si>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</si>
  <si>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</si>
  <si>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</si>
  <si>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</si>
  <si>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</si>
  <si>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</si>
  <si>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</si>
  <si>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</si>
  <si>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</si>
  <si>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</si>
  <si>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</si>
  <si>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</si>
  <si>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</si>
  <si>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</si>
  <si>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</si>
  <si>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</si>
  <si>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</si>
  <si>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</si>
  <si>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</si>
  <si>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</si>
  <si>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</si>
  <si>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</si>
  <si>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</si>
  <si>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</si>
  <si>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</si>
  <si>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</si>
  <si>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</si>
  <si>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</si>
  <si>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</si>
  <si>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</si>
  <si>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</si>
  <si>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</si>
  <si>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</si>
  <si>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</si>
  <si>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</si>
  <si>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</si>
  <si>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</si>
  <si>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</si>
  <si>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</si>
  <si>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</si>
  <si>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</si>
  <si>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</si>
  <si>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</si>
  <si>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</si>
  <si>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</si>
  <si>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</si>
  <si>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</si>
  <si>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</si>
  <si>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</si>
  <si>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</si>
  <si>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</si>
  <si>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</si>
  <si>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</si>
  <si>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</si>
  <si>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</si>
  <si>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</si>
  <si>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</si>
  <si>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</si>
  <si>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</si>
  <si>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</si>
  <si>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</si>
  <si>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</si>
  <si>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</si>
  <si>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</si>
  <si>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</si>
  <si>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</si>
  <si>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</si>
  <si>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</si>
  <si>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</si>
  <si>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</si>
  <si>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</si>
  <si>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</si>
  <si>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</si>
  <si>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</si>
  <si>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</si>
  <si>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</si>
  <si>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</si>
  <si>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</si>
  <si>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</si>
  <si>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</si>
  <si>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</si>
  <si>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</si>
  <si>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</si>
  <si>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</si>
  <si>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</si>
  <si>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</si>
  <si>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</si>
  <si>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</si>
  <si>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</si>
  <si>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</si>
  <si>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</si>
  <si>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</si>
  <si>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</si>
  <si>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</si>
  <si>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</si>
  <si>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</si>
  <si>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</si>
  <si>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</si>
  <si>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</si>
  <si>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</si>
  <si>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</si>
  <si>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</si>
  <si>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</si>
  <si>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</si>
  <si>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</si>
  <si>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</si>
  <si>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</si>
  <si>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</si>
  <si>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</si>
  <si>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</si>
  <si>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</si>
  <si>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</si>
  <si>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</si>
  <si>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</si>
  <si>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</si>
  <si>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</si>
  <si>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</si>
  <si>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</si>
  <si>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</si>
  <si>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</si>
  <si>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</si>
  <si>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</si>
  <si>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</si>
  <si>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</si>
  <si>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</si>
  <si>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</si>
  <si>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</si>
  <si>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</si>
  <si>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</si>
  <si>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</si>
  <si>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</si>
  <si>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</si>
  <si>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</si>
  <si>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</si>
  <si>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</si>
  <si>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</si>
  <si>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</si>
  <si>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</si>
  <si>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</si>
  <si>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</si>
  <si>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</si>
  <si>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</si>
  <si>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</si>
  <si>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</si>
  <si>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</si>
  <si>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</si>
  <si>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</si>
  <si>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</si>
  <si>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</si>
  <si>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</si>
  <si>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</si>
  <si>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</si>
  <si>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</si>
  <si>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</si>
  <si>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</si>
  <si>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</si>
  <si>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</si>
  <si>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</si>
  <si>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</si>
  <si>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</si>
  <si>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</si>
  <si>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</si>
  <si>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</si>
  <si>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</si>
  <si>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</si>
  <si>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</si>
  <si>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</si>
  <si>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</si>
  <si>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</si>
  <si>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</si>
  <si>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</si>
  <si>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</si>
  <si>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</si>
  <si>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</si>
  <si>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</si>
  <si>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</si>
  <si>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</si>
  <si>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</si>
  <si>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</si>
  <si>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</si>
  <si>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</si>
  <si>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</si>
  <si>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</si>
  <si>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</si>
  <si>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</si>
  <si>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</si>
  <si>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</si>
  <si>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</si>
  <si>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</si>
  <si>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</si>
  <si>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</si>
  <si>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</si>
  <si>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</si>
  <si>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</si>
  <si>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</si>
  <si>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</si>
  <si>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</si>
  <si>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</si>
  <si>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</si>
  <si>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</si>
  <si>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</si>
  <si>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</si>
  <si>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</si>
  <si>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</si>
  <si>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</si>
  <si>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</si>
  <si>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</si>
  <si>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</si>
  <si>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</si>
  <si>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</si>
  <si>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</si>
  <si>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</si>
  <si>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</si>
  <si>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</si>
  <si>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</si>
  <si>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</si>
  <si>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</si>
  <si>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</si>
  <si>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</si>
  <si>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</si>
  <si>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</si>
  <si>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</si>
  <si>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</si>
  <si>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</si>
  <si>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</si>
  <si>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</si>
  <si>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</si>
  <si>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</si>
  <si>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</si>
  <si>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</si>
  <si>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</si>
  <si>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</si>
  <si>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</si>
  <si>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</si>
  <si>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</si>
  <si>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</si>
  <si>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</si>
  <si>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</si>
  <si>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</si>
  <si>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</si>
  <si>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</si>
  <si>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</si>
  <si>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</si>
  <si>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</si>
  <si>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</si>
  <si>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</si>
  <si>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</si>
  <si>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</si>
  <si>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</si>
  <si>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</si>
  <si>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</si>
  <si>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</si>
  <si>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</si>
  <si>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</si>
  <si>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</si>
  <si>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</si>
  <si>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</si>
  <si>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</si>
  <si>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</si>
  <si>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</si>
  <si>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</si>
  <si>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</si>
  <si>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</si>
  <si>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</si>
  <si>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</si>
  <si>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</si>
  <si>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</si>
  <si>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</si>
  <si>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</si>
  <si>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</si>
  <si>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</si>
  <si>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</si>
  <si>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</si>
  <si>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</si>
  <si>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</si>
  <si>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</si>
  <si>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</si>
  <si>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</si>
  <si>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</si>
  <si>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</si>
  <si>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</si>
  <si>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</si>
  <si>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</si>
  <si>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</si>
  <si>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</si>
  <si>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</si>
  <si>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</si>
  <si>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</si>
  <si>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</si>
  <si>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</si>
  <si>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</si>
  <si>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</si>
  <si>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</si>
  <si>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</si>
  <si>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</si>
  <si>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</si>
  <si>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</si>
  <si>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</si>
  <si>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</si>
  <si>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</si>
  <si>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</si>
  <si>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</si>
  <si>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</si>
  <si>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</si>
  <si>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</si>
  <si>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</si>
  <si>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</si>
  <si>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</si>
  <si>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</si>
  <si>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</si>
  <si>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</si>
  <si>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</si>
  <si>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</si>
  <si>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</si>
  <si>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</si>
  <si>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</si>
  <si>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</si>
  <si>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</si>
  <si>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</si>
  <si>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</si>
  <si>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</si>
  <si>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</si>
  <si>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</si>
  <si>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</si>
  <si>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</si>
  <si>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</si>
  <si>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</si>
  <si>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</si>
  <si>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</si>
  <si>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</si>
  <si>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</si>
  <si>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</si>
  <si>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</si>
  <si>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</si>
  <si>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</si>
  <si>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</si>
  <si>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</si>
  <si>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</si>
  <si>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</si>
  <si>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</si>
  <si>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</si>
  <si>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</si>
  <si>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</si>
  <si>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</si>
  <si>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</si>
  <si>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</si>
  <si>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</si>
  <si>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</si>
  <si>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</si>
  <si>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</si>
  <si>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</si>
  <si>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</si>
  <si>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</si>
  <si>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</si>
  <si>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</si>
  <si>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</si>
  <si>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</si>
  <si>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</si>
  <si>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</si>
  <si>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</si>
  <si>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</si>
  <si>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</si>
  <si>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</si>
  <si>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</si>
  <si>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</si>
  <si>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</si>
  <si>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</si>
  <si>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</si>
  <si>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</si>
  <si>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</si>
  <si>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</si>
  <si>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</si>
  <si>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</si>
  <si>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</si>
  <si>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</si>
  <si>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</si>
  <si>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</si>
  <si>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</si>
  <si>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</si>
  <si>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</si>
  <si>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</si>
  <si>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</si>
  <si>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</si>
  <si>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</si>
  <si>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</si>
  <si>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</si>
  <si>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</si>
  <si>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</si>
  <si>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</si>
  <si>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</si>
  <si>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</si>
  <si>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</si>
  <si>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</si>
  <si>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</si>
  <si>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</si>
  <si>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</si>
  <si>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</si>
  <si>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</si>
  <si>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</si>
  <si>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</si>
  <si>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</si>
  <si>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</si>
  <si>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</si>
  <si>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</si>
  <si>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</si>
  <si>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</si>
  <si>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</si>
  <si>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</si>
  <si>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</si>
  <si>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</si>
  <si>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</si>
  <si>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</si>
  <si>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</si>
  <si>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</si>
  <si>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</si>
  <si>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</si>
  <si>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</si>
  <si>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</si>
  <si>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</si>
  <si>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</si>
  <si>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</si>
  <si>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</si>
  <si>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</si>
  <si>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</si>
  <si>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</si>
  <si>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</si>
  <si>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</si>
  <si>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</si>
  <si>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</si>
  <si>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</si>
  <si>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</si>
  <si>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</si>
  <si>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</si>
  <si>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</si>
  <si>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</si>
  <si>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</si>
  <si>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</si>
  <si>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</si>
  <si>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</si>
  <si>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</si>
  <si>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</si>
  <si>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</si>
  <si>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</si>
  <si>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</si>
  <si>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</si>
  <si>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</si>
  <si>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</si>
  <si>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</si>
  <si>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</si>
  <si>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</si>
  <si>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</si>
  <si>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</si>
  <si>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</si>
  <si>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</si>
  <si>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</si>
  <si>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</si>
  <si>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</si>
  <si>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</si>
  <si>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</si>
  <si>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</si>
  <si>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</si>
  <si>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</si>
  <si>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</si>
  <si>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</si>
  <si>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</si>
  <si>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</si>
  <si>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</si>
  <si>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</si>
  <si>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</si>
  <si>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</si>
  <si>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</si>
  <si>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</si>
  <si>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</si>
  <si>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</si>
  <si>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</si>
  <si>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</si>
  <si>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</si>
  <si>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</si>
  <si>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</si>
  <si>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</si>
  <si>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</si>
  <si>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</si>
  <si>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</si>
  <si>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</si>
  <si>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</si>
  <si>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</si>
  <si>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</si>
  <si>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</si>
  <si>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</si>
  <si>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</si>
  <si>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</si>
  <si>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</si>
  <si>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</si>
  <si>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</si>
  <si>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</si>
  <si>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</si>
  <si>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</si>
  <si>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</si>
  <si>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</si>
  <si>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</si>
  <si>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</si>
  <si>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</si>
  <si>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</si>
  <si>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</si>
  <si>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</si>
  <si>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</si>
  <si>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</si>
  <si>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</si>
  <si>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</si>
  <si>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</si>
  <si>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</si>
  <si>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</si>
  <si>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</si>
  <si>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</si>
  <si>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</si>
  <si>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</si>
  <si>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</si>
  <si>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</si>
  <si>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</si>
  <si>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</si>
  <si>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</si>
  <si>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</si>
  <si>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</si>
  <si>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</si>
  <si>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</si>
  <si>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</si>
  <si>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</si>
  <si>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</si>
  <si>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</si>
  <si>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</si>
  <si>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</si>
  <si>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</si>
  <si>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</si>
  <si>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</si>
  <si>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</si>
  <si>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</si>
  <si>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</si>
  <si>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</si>
  <si>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</si>
  <si>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</si>
  <si>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</si>
  <si>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</si>
  <si>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</si>
  <si>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</si>
  <si>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</si>
  <si>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</si>
  <si>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</si>
  <si>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</si>
  <si>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</si>
  <si>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</si>
  <si>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</si>
  <si>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</si>
  <si>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</si>
  <si>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</si>
  <si>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</si>
  <si>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</si>
  <si>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</si>
  <si>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</si>
  <si>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</si>
  <si>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</si>
  <si>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</si>
  <si>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</si>
  <si>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</si>
  <si>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</si>
  <si>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</si>
  <si>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</si>
  <si>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</si>
  <si>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</si>
  <si>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</si>
  <si>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</si>
  <si>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</si>
  <si>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</si>
  <si>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</si>
  <si>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</si>
  <si>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</si>
  <si>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</si>
  <si>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</si>
  <si>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</si>
  <si>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</si>
  <si>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</si>
  <si>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</si>
  <si>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</si>
  <si>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</si>
  <si>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</si>
  <si>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</si>
  <si>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</si>
  <si>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</si>
  <si>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</si>
  <si>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</si>
  <si>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</si>
  <si>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</si>
  <si>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</si>
  <si>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</si>
  <si>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</si>
  <si>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</si>
  <si>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</si>
  <si>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</si>
  <si>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</si>
  <si>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</si>
  <si>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</si>
  <si>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</si>
  <si>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</si>
  <si>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</si>
  <si>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</si>
  <si>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</si>
  <si>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</si>
  <si>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</si>
  <si>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</si>
  <si>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</si>
  <si>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</si>
  <si>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</si>
  <si>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</si>
  <si>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</si>
  <si>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</si>
  <si>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</si>
  <si>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</si>
  <si>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</si>
  <si>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</si>
  <si>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</si>
  <si>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</si>
  <si>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</si>
  <si>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</si>
  <si>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</si>
  <si>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</si>
  <si>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</si>
  <si>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</si>
  <si>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</si>
  <si>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</si>
  <si>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</si>
  <si>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</si>
  <si>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</si>
  <si>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</si>
  <si>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</si>
  <si>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</si>
  <si>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</si>
  <si>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</si>
  <si>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</si>
  <si>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</si>
  <si>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</si>
  <si>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</si>
  <si>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</si>
  <si>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</si>
  <si>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</si>
  <si>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</si>
  <si>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</si>
  <si>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</si>
  <si>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</si>
  <si>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</si>
  <si>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</si>
  <si>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</si>
  <si>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</si>
  <si>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</si>
  <si>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</si>
  <si>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</si>
  <si>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</si>
  <si>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</si>
  <si>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</si>
  <si>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</si>
  <si>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</si>
  <si>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</si>
  <si>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</si>
  <si>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</si>
  <si>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</si>
  <si>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</si>
  <si>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</si>
  <si>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</si>
  <si>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</si>
  <si>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</si>
  <si>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</si>
  <si>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</si>
  <si>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</si>
  <si>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</si>
  <si>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</si>
  <si>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</si>
  <si>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</si>
  <si>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</si>
  <si>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</si>
  <si>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</si>
  <si>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</si>
  <si>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</si>
  <si>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</si>
  <si>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</si>
  <si>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</si>
  <si>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</si>
  <si>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</si>
  <si>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</si>
  <si>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</si>
  <si>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</si>
  <si>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</si>
  <si>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</si>
  <si>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</si>
  <si>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</si>
  <si>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</si>
  <si>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</si>
  <si>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</si>
  <si>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</si>
  <si>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</si>
  <si>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</si>
  <si>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</si>
  <si>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</si>
  <si>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</si>
  <si>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</si>
  <si>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</si>
  <si>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</si>
  <si>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</si>
  <si>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</si>
  <si>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</si>
  <si>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</si>
  <si>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</si>
  <si>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</si>
  <si>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</si>
  <si>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</si>
  <si>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</si>
  <si>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</si>
  <si>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</si>
  <si>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</si>
  <si>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</si>
  <si>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</si>
  <si>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</si>
  <si>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</si>
  <si>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</si>
  <si>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</si>
  <si>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</si>
  <si>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</si>
  <si>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</si>
  <si>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</si>
  <si>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</si>
  <si>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</si>
  <si>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</si>
  <si>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</si>
  <si>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</si>
  <si>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</si>
  <si>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</si>
  <si>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</si>
  <si>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</si>
  <si>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</si>
  <si>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</si>
  <si>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</si>
  <si>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</si>
  <si>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</si>
  <si>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</si>
  <si>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</si>
  <si>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</si>
  <si>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</si>
  <si>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</si>
  <si>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</si>
  <si>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</si>
  <si>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</si>
  <si>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</si>
  <si>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</si>
  <si>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</si>
  <si>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</si>
  <si>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</si>
  <si>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</si>
  <si>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</si>
  <si>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</si>
  <si>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</si>
  <si>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</si>
  <si>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</si>
  <si>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</si>
  <si>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</si>
  <si>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</si>
  <si>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</si>
  <si>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</si>
  <si>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</si>
  <si>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</si>
  <si>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</si>
  <si>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</si>
  <si>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</si>
  <si>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</si>
  <si>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</si>
  <si>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</si>
  <si>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</si>
  <si>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</si>
  <si>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</si>
  <si>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</si>
  <si>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</si>
  <si>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</si>
  <si>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</si>
  <si>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</si>
  <si>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</si>
  <si>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</si>
  <si>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</si>
  <si>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</si>
  <si>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</si>
  <si>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</si>
  <si>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</si>
  <si>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</si>
  <si>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</si>
  <si>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</si>
  <si>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</si>
  <si>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</si>
  <si>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</si>
  <si>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</si>
  <si>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</si>
  <si>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</si>
  <si>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</si>
  <si>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</si>
  <si>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</si>
  <si>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</si>
  <si>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</si>
  <si>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</si>
  <si>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</si>
  <si>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</si>
  <si>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</si>
  <si>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</si>
  <si>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</si>
  <si>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</si>
  <si>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</si>
  <si>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</si>
  <si>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</si>
  <si>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</si>
  <si>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</si>
  <si>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</si>
  <si>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</si>
  <si>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</si>
  <si>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</si>
  <si>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</si>
  <si>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</si>
  <si>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</si>
  <si>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</si>
  <si>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</si>
  <si>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</si>
  <si>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</si>
  <si>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</si>
  <si>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</si>
  <si>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</si>
  <si>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</si>
  <si>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</si>
  <si>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</si>
  <si>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</si>
  <si>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</si>
  <si>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</si>
  <si>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</si>
  <si>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</si>
  <si>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</si>
  <si>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</si>
  <si>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</si>
  <si>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</si>
  <si>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</si>
  <si>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</si>
  <si>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</si>
  <si>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</si>
  <si>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</si>
  <si>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</si>
  <si>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</si>
  <si>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</si>
  <si>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</si>
  <si>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</si>
  <si>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</si>
  <si>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</si>
  <si>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</si>
  <si>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</si>
  <si>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</si>
  <si>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</si>
  <si>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</si>
  <si>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</si>
  <si>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</si>
  <si>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</si>
  <si>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</si>
  <si>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</si>
  <si>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</si>
  <si>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</si>
  <si>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</si>
  <si>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</si>
  <si>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</si>
  <si>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</si>
  <si>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</si>
  <si>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</si>
  <si>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</si>
  <si>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</si>
  <si>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</si>
  <si>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</si>
  <si>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</si>
  <si>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</si>
  <si>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</si>
  <si>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</si>
  <si>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</si>
  <si>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</si>
  <si>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</si>
  <si>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</si>
  <si>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</si>
  <si>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</si>
  <si>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</si>
  <si>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</si>
  <si>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</si>
  <si>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</si>
  <si>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</si>
  <si>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</si>
  <si>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</si>
  <si>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</si>
  <si>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</si>
  <si>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</si>
  <si>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</si>
  <si>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</si>
  <si>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</si>
  <si>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</si>
  <si>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</si>
  <si>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</si>
  <si>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</si>
  <si>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</si>
  <si>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</si>
  <si>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</si>
  <si>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</si>
  <si>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</si>
  <si>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</si>
  <si>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</si>
  <si>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</si>
  <si>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</si>
  <si>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</si>
  <si>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</si>
  <si>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</si>
  <si>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</si>
  <si>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</si>
  <si>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</si>
  <si>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</si>
  <si>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</si>
  <si>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</si>
  <si>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</si>
  <si>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</si>
  <si>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</si>
  <si>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</si>
  <si>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</si>
  <si>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</si>
  <si>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</si>
  <si>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</si>
  <si>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</si>
  <si>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</si>
  <si>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</si>
  <si>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</si>
  <si>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</si>
  <si>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</si>
  <si>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</si>
  <si>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</si>
  <si>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</si>
  <si>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</si>
  <si>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</si>
  <si>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</si>
  <si>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</si>
  <si>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</si>
  <si>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</si>
  <si>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</si>
  <si>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</si>
  <si>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</si>
  <si>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</si>
  <si>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</si>
  <si>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</si>
  <si>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</si>
  <si>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</si>
  <si>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</si>
  <si>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</si>
  <si>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</si>
  <si>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</si>
  <si>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</si>
  <si>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</si>
  <si>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</si>
  <si>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</si>
  <si>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</si>
  <si>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</si>
  <si>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</si>
  <si>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</si>
  <si>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</si>
  <si>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</si>
  <si>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</si>
  <si>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</si>
  <si>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</si>
  <si>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</si>
  <si>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</si>
  <si>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</si>
  <si>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</si>
  <si>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</si>
  <si>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</si>
  <si>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</si>
  <si>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</si>
  <si>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</si>
  <si>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</si>
  <si>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</si>
  <si>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</si>
  <si>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</si>
  <si>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</si>
  <si>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</si>
  <si>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</si>
  <si>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</si>
  <si>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</si>
  <si>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</si>
  <si>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</si>
  <si>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</si>
  <si>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</si>
  <si>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</si>
  <si>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</si>
  <si>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</si>
  <si>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</si>
  <si>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</si>
  <si>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</si>
  <si>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</si>
  <si>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</si>
  <si>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</si>
  <si>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</si>
  <si>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</si>
  <si>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</si>
  <si>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</si>
  <si>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</si>
  <si>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</si>
  <si>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</si>
  <si>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</si>
  <si>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</si>
  <si>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</si>
  <si>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</si>
  <si>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</si>
  <si>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</si>
  <si>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</si>
  <si>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</si>
  <si>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</si>
  <si>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</si>
  <si>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</si>
  <si>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</si>
  <si>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</si>
  <si>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</si>
  <si>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</si>
  <si>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</si>
  <si>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</si>
  <si>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</si>
  <si>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</si>
  <si>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</si>
  <si>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</si>
  <si>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</si>
  <si>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</si>
  <si>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</si>
  <si>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</si>
  <si>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</si>
  <si>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</si>
  <si>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</si>
  <si>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</si>
  <si>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</si>
  <si>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</si>
  <si>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</si>
  <si>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</si>
  <si>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</si>
  <si>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</si>
  <si>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</si>
  <si>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</si>
  <si>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</si>
  <si>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</si>
  <si>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</si>
  <si>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</si>
  <si>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</si>
  <si>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</si>
  <si>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</si>
  <si>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</si>
  <si>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</si>
  <si>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</si>
  <si>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</si>
  <si>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</si>
  <si>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</si>
  <si>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</si>
  <si>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</si>
  <si>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</si>
  <si>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</si>
  <si>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</si>
  <si>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</si>
  <si>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</si>
  <si>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</si>
  <si>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</si>
  <si>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</si>
  <si>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</si>
  <si>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</si>
  <si>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</si>
  <si>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</si>
  <si>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</si>
  <si>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</si>
  <si>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</si>
  <si>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</si>
  <si>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</si>
  <si>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</si>
  <si>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</si>
  <si>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</si>
  <si>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</si>
  <si>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</si>
  <si>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</si>
  <si>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</si>
  <si>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</si>
  <si>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</si>
  <si>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</si>
  <si>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</si>
  <si>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</si>
  <si>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</si>
  <si>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</si>
  <si>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</si>
  <si>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</si>
  <si>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</si>
  <si>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</si>
  <si>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</si>
  <si>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</si>
  <si>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</si>
  <si>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</si>
  <si>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</si>
  <si>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</si>
  <si>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</si>
  <si>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</si>
  <si>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</si>
  <si>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</si>
  <si>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</si>
  <si>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</si>
  <si>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</si>
  <si>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</si>
  <si>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</si>
  <si>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</si>
  <si>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</si>
  <si>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</si>
  <si>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</si>
  <si>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</si>
  <si>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</si>
  <si>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</si>
  <si>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</si>
  <si>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</si>
  <si>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</si>
  <si>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</si>
  <si>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</si>
  <si>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</si>
  <si>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</si>
  <si>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</si>
  <si>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</si>
  <si>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</si>
  <si>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</si>
  <si>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</si>
  <si>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</si>
  <si>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</si>
  <si>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</si>
  <si>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</si>
  <si>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</si>
  <si>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</si>
  <si>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</si>
  <si>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</si>
  <si>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</si>
  <si>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</si>
  <si>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</si>
  <si>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</si>
  <si>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</si>
  <si>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</si>
  <si>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</si>
  <si>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</si>
  <si>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</si>
  <si>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</si>
  <si>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</si>
  <si>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</si>
  <si>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</si>
  <si>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</si>
  <si>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</si>
  <si>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</si>
  <si>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</si>
  <si>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</si>
  <si>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</si>
  <si>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</si>
  <si>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</si>
  <si>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</si>
  <si>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</si>
  <si>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</si>
  <si>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</si>
  <si>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</si>
  <si>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</si>
  <si>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</si>
  <si>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</si>
  <si>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</si>
  <si>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</si>
  <si>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</si>
  <si>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</si>
  <si>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</si>
  <si>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</si>
  <si>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</si>
  <si>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</si>
  <si>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</si>
  <si>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</si>
  <si>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</si>
  <si>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</si>
  <si>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</si>
  <si>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</si>
  <si>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</si>
  <si>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</si>
  <si>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</si>
  <si>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</si>
  <si>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</si>
  <si>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</si>
  <si>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</si>
  <si>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</si>
  <si>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</si>
  <si>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</si>
  <si>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</si>
  <si>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</si>
  <si>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</si>
  <si>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</si>
  <si>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</si>
  <si>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</si>
  <si>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</si>
  <si>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</si>
  <si>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</si>
  <si>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</si>
  <si>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</si>
  <si>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</si>
  <si>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</si>
  <si>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</si>
  <si>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</si>
  <si>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</si>
  <si>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</si>
  <si>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</si>
  <si>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</si>
  <si>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</si>
  <si>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</si>
  <si>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</si>
  <si>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</si>
  <si>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</si>
  <si>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</si>
  <si>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</si>
  <si>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</si>
  <si>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</si>
  <si>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</si>
  <si>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</si>
  <si>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</si>
  <si>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</si>
  <si>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</si>
  <si>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</si>
  <si>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</si>
  <si>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</si>
  <si>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</si>
  <si>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</si>
  <si>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</si>
  <si>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</si>
  <si>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</si>
  <si>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</si>
  <si>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</si>
  <si>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</si>
  <si>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</si>
  <si>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</si>
  <si>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</si>
  <si>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</si>
  <si>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</si>
  <si>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</si>
  <si>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</si>
  <si>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</si>
  <si>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</si>
  <si>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</si>
  <si>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</si>
  <si>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</si>
  <si>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</si>
  <si>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</si>
  <si>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</si>
  <si>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</si>
  <si>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</si>
  <si>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</si>
  <si>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</si>
  <si>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</si>
  <si>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</si>
  <si>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</si>
  <si>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</si>
  <si>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</si>
  <si>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</si>
  <si>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</si>
  <si>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</si>
  <si>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</si>
  <si>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</si>
  <si>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</si>
  <si>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</si>
  <si>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</si>
  <si>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</si>
  <si>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</si>
  <si>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</si>
  <si>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</si>
  <si>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</si>
  <si>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</si>
  <si>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</si>
  <si>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</si>
  <si>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</si>
  <si>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</si>
  <si>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</si>
  <si>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</si>
  <si>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</si>
  <si>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</si>
  <si>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</si>
  <si>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</si>
  <si>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</si>
  <si>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</si>
  <si>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</si>
  <si>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</si>
  <si>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</si>
  <si>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</si>
  <si>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</si>
  <si>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</si>
  <si>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</si>
  <si>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</si>
  <si>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</si>
  <si>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</si>
  <si>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</si>
  <si>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</si>
  <si>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</si>
  <si>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</si>
  <si>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</si>
  <si>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</si>
  <si>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</si>
  <si>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</si>
  <si>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</si>
  <si>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</si>
  <si>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</si>
  <si>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</si>
  <si>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</si>
  <si>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</si>
  <si>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</si>
  <si>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</si>
  <si>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</si>
  <si>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</si>
  <si>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</si>
  <si>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</si>
  <si>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</si>
  <si>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</si>
  <si>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</si>
  <si>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</si>
  <si>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</si>
  <si>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</si>
  <si>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</si>
  <si>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</si>
  <si>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</si>
  <si>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</si>
  <si>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</si>
  <si>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</si>
  <si>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</si>
  <si>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</si>
  <si>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</si>
  <si>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</si>
  <si>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</si>
  <si>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</si>
  <si>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</si>
  <si>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</si>
  <si>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</si>
  <si>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</si>
  <si>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</si>
  <si>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</si>
  <si>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</si>
  <si>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</si>
  <si>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</si>
  <si>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</si>
  <si>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</si>
  <si>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</si>
  <si>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</si>
  <si>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</si>
  <si>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</si>
  <si>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</si>
  <si>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</si>
  <si>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</si>
  <si>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</si>
  <si>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</si>
  <si>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</si>
  <si>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</si>
  <si>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</si>
  <si>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</si>
  <si>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</si>
  <si>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</si>
  <si>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</si>
  <si>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</si>
  <si>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</si>
  <si>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</si>
  <si>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</si>
  <si>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</si>
  <si>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</si>
  <si>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</si>
  <si>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</si>
  <si>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</si>
  <si>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</si>
  <si>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</si>
  <si>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</si>
  <si>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</si>
  <si>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</si>
  <si>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</si>
  <si>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</si>
  <si>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</si>
  <si>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</si>
  <si>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</si>
  <si>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</si>
  <si>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</si>
  <si>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</si>
  <si>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</si>
  <si>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</si>
  <si>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</si>
  <si>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</si>
  <si>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</si>
  <si>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</si>
  <si>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</si>
  <si>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</si>
  <si>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</si>
  <si>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</si>
  <si>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</si>
  <si>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</si>
  <si>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</si>
  <si>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</si>
  <si>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</si>
  <si>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</si>
  <si>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</si>
  <si>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</si>
  <si>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</si>
  <si>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</si>
  <si>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</si>
  <si>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</si>
  <si>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</si>
  <si>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</si>
  <si>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</si>
  <si>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</si>
  <si>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</si>
  <si>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</si>
  <si>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</si>
  <si>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</si>
  <si>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</si>
  <si>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</si>
  <si>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</si>
  <si>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</si>
  <si>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</si>
  <si>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</si>
  <si>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</si>
  <si>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</si>
  <si>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</si>
  <si>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</si>
  <si>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</si>
  <si>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</si>
  <si>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</si>
  <si>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</si>
  <si>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</si>
  <si>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</si>
  <si>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</si>
  <si>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</si>
  <si>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</si>
  <si>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</si>
  <si>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</si>
  <si>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</si>
  <si>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</si>
  <si>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</si>
  <si>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</si>
  <si>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</si>
  <si>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</si>
  <si>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</si>
  <si>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</si>
  <si>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</si>
  <si>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</si>
  <si>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</si>
  <si>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</si>
  <si>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</si>
  <si>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</si>
  <si>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</si>
  <si>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</si>
  <si>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</si>
  <si>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</si>
  <si>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</si>
  <si>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</si>
  <si>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</si>
  <si>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</si>
  <si>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</si>
  <si>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</si>
  <si>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</si>
  <si>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</si>
  <si>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</si>
  <si>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</si>
  <si>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</si>
  <si>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</si>
  <si>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</si>
  <si>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</si>
  <si>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</si>
  <si>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</si>
  <si>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</si>
  <si>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</si>
  <si>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</si>
  <si>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</si>
  <si>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</si>
  <si>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</si>
  <si>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</si>
  <si>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</si>
  <si>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</si>
  <si>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</si>
  <si>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</si>
  <si>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</si>
  <si>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</si>
  <si>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</si>
  <si>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</si>
  <si>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</si>
  <si>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</si>
  <si>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</si>
  <si>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</si>
  <si>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</si>
  <si>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</si>
  <si>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</si>
  <si>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</si>
  <si>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</si>
  <si>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</si>
  <si>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</si>
  <si>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</si>
  <si>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</si>
  <si>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</si>
  <si>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</si>
  <si>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</si>
  <si>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</si>
  <si>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</si>
  <si>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</si>
  <si>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</si>
  <si>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</si>
  <si>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</si>
  <si>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</si>
  <si>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</si>
  <si>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</si>
  <si>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</si>
  <si>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</si>
  <si>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</si>
  <si>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</si>
  <si>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</si>
  <si>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</si>
  <si>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</si>
  <si>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</si>
  <si>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</si>
  <si>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</si>
  <si>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</si>
  <si>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</si>
  <si>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</si>
  <si>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</si>
  <si>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</si>
  <si>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</si>
  <si>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</si>
  <si>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</si>
  <si>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</si>
  <si>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</si>
  <si>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</si>
  <si>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</si>
  <si>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</si>
  <si>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</si>
  <si>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</si>
  <si>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</si>
  <si>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</si>
  <si>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</si>
  <si>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</si>
  <si>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</si>
  <si>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</si>
  <si>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</si>
  <si>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</si>
  <si>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</si>
  <si>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</si>
  <si>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</si>
  <si>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</si>
  <si>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</si>
  <si>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</si>
  <si>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</si>
  <si>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</si>
  <si>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</si>
  <si>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</si>
  <si>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</si>
  <si>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</si>
  <si>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</si>
  <si>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</si>
  <si>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</si>
  <si>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</si>
  <si>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</si>
  <si>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</si>
  <si>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</si>
  <si>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</si>
  <si>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</si>
  <si>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</si>
  <si>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</si>
  <si>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</si>
  <si>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</si>
  <si>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</si>
  <si>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</si>
  <si>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</si>
  <si>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</si>
  <si>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</si>
  <si>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</si>
  <si>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</si>
  <si>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</si>
  <si>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</si>
  <si>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</si>
  <si>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</si>
  <si>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</si>
  <si>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</si>
  <si>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</si>
  <si>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</si>
  <si>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</si>
  <si>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</si>
  <si>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</si>
  <si>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</si>
  <si>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</si>
  <si>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</si>
  <si>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</si>
  <si>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</si>
  <si>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</si>
  <si>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</si>
  <si>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</si>
  <si>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</si>
  <si>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</si>
  <si>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</si>
  <si>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</si>
  <si>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</si>
  <si>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</si>
  <si>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</si>
  <si>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</si>
  <si>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</si>
  <si>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</si>
  <si>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</si>
  <si>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</si>
  <si>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</si>
  <si>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</si>
  <si>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</si>
  <si>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</si>
  <si>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</si>
  <si>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</si>
  <si>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</si>
  <si>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</si>
  <si>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</si>
  <si>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</si>
  <si>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</si>
  <si>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</si>
  <si>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</si>
  <si>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</si>
  <si>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</si>
  <si>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</si>
  <si>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</si>
  <si>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</si>
  <si>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</si>
  <si>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</si>
  <si>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</si>
  <si>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</si>
  <si>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</si>
  <si>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</si>
  <si>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</si>
  <si>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</si>
  <si>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</si>
  <si>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</si>
  <si>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</si>
  <si>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</si>
  <si>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</si>
  <si>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</si>
  <si>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</si>
  <si>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</si>
  <si>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</si>
  <si>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</si>
  <si>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</si>
  <si>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</si>
  <si>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</si>
  <si>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</si>
  <si>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</si>
  <si>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</si>
  <si>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</si>
  <si>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</si>
  <si>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</si>
  <si>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</si>
  <si>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</si>
  <si>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</si>
  <si>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</si>
  <si>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</si>
  <si>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</si>
  <si>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</si>
  <si>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</si>
  <si>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</si>
  <si>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</si>
  <si>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</si>
  <si>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</si>
  <si>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</si>
  <si>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</si>
  <si>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</si>
  <si>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</si>
  <si>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</si>
  <si>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</si>
  <si>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</si>
  <si>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</si>
  <si>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</si>
  <si>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</si>
  <si>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</si>
  <si>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</si>
  <si>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</si>
  <si>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</si>
  <si>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</si>
  <si>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</si>
  <si>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</si>
  <si>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</si>
  <si>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</si>
  <si>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</si>
  <si>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</si>
  <si>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</si>
  <si>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</si>
  <si>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</si>
  <si>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</si>
  <si>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</si>
  <si>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</si>
  <si>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</si>
  <si>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</si>
  <si>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</si>
  <si>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</si>
  <si>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</si>
  <si>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</si>
  <si>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</si>
  <si>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</si>
  <si>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</si>
  <si>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</si>
  <si>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</si>
  <si>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</si>
  <si>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</si>
  <si>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</si>
  <si>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</si>
  <si>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</si>
  <si>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</si>
  <si>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</si>
  <si>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</si>
  <si>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</si>
  <si>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</si>
  <si>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</si>
  <si>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</si>
  <si>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</si>
  <si>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</si>
  <si>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</si>
  <si>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</si>
  <si>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</si>
  <si>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</si>
  <si>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</si>
  <si>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</si>
  <si>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</si>
  <si>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</si>
  <si>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</si>
  <si>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</si>
  <si>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</si>
  <si>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</si>
  <si>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</si>
  <si>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</si>
  <si>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</si>
  <si>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</si>
  <si>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</si>
  <si>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</si>
  <si>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</si>
  <si>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</si>
  <si>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</si>
  <si>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</si>
  <si>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</si>
  <si>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</si>
  <si>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</si>
  <si>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</si>
  <si>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</si>
  <si>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</si>
  <si>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</si>
  <si>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</si>
  <si>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</si>
  <si>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</si>
  <si>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</si>
  <si>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</si>
  <si>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</si>
  <si>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</si>
  <si>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</si>
  <si>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</si>
  <si>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</si>
  <si>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</si>
  <si>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</si>
  <si>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</si>
  <si>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</si>
  <si>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</si>
  <si>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</si>
  <si>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</si>
  <si>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</si>
  <si>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</si>
  <si>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</si>
  <si>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</si>
  <si>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</si>
  <si>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</si>
  <si>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</si>
  <si>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</si>
  <si>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</si>
  <si>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</si>
  <si>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</si>
  <si>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</si>
  <si>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</si>
  <si>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</si>
  <si>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</si>
  <si>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</si>
  <si>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</si>
  <si>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</si>
  <si>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</si>
  <si>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</si>
  <si>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</si>
  <si>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</si>
  <si>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</si>
  <si>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</si>
  <si>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</si>
  <si>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</si>
  <si>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</si>
  <si>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</si>
  <si>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</si>
  <si>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</si>
  <si>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</si>
  <si>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</si>
  <si>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</si>
  <si>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</si>
  <si>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</si>
  <si>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</si>
  <si>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</si>
  <si>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</si>
  <si>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</si>
  <si>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</si>
  <si>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</si>
  <si>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</si>
  <si>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</si>
  <si>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</si>
  <si>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</si>
  <si>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</si>
  <si>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</si>
  <si>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</si>
  <si>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</si>
  <si>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</si>
  <si>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</si>
  <si>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</si>
  <si>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</si>
  <si>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</si>
  <si>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</si>
  <si>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</si>
  <si>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</si>
  <si>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</si>
  <si>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</si>
  <si>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</si>
  <si>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</si>
  <si>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</si>
  <si>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</si>
  <si>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</si>
  <si>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</si>
  <si>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</si>
  <si>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</si>
  <si>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</si>
  <si>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</si>
  <si>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</si>
  <si>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</si>
  <si>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</si>
  <si>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</si>
  <si>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</si>
  <si>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</si>
  <si>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</si>
  <si>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</si>
  <si>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</si>
  <si>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</si>
  <si>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</si>
  <si>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</si>
  <si>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</si>
  <si>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</si>
  <si>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</si>
  <si>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</si>
  <si>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</si>
  <si>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</si>
  <si>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</si>
  <si>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</si>
  <si>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</si>
  <si>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</si>
  <si>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</si>
  <si>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</si>
  <si>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</si>
  <si>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</si>
  <si>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</si>
  <si>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</si>
  <si>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</si>
  <si>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</si>
  <si>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</si>
  <si>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</si>
  <si>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</si>
  <si>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</si>
  <si>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</si>
  <si>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</si>
  <si>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</si>
  <si>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</si>
  <si>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</si>
  <si>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</si>
  <si>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</si>
  <si>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</si>
  <si>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</si>
  <si>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</si>
  <si>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</si>
  <si>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</si>
  <si>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</si>
  <si>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</si>
  <si>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</si>
  <si>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</si>
  <si>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</si>
  <si>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</si>
  <si>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</si>
  <si>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</si>
  <si>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</si>
  <si>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</si>
  <si>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</si>
  <si>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</si>
  <si>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</si>
  <si>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</si>
  <si>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</si>
  <si>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</si>
  <si>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</si>
  <si>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</si>
  <si>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</si>
  <si>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</si>
  <si>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</si>
  <si>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</si>
  <si>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</si>
  <si>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</si>
  <si>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</si>
  <si>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</si>
  <si>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</si>
  <si>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</si>
  <si>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</si>
  <si>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</si>
  <si>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</si>
  <si>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</si>
  <si>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</si>
  <si>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</si>
  <si>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</si>
  <si>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</si>
  <si>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</si>
  <si>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</si>
  <si>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</si>
  <si>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</si>
  <si>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</si>
  <si>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</si>
  <si>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</si>
  <si>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</si>
  <si>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</si>
  <si>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</si>
  <si>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</si>
  <si>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</si>
  <si>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</si>
  <si>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</si>
  <si>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</si>
  <si>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</si>
  <si>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</si>
  <si>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</si>
  <si>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</si>
  <si>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</si>
  <si>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</si>
  <si>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</si>
  <si>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</si>
  <si>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</si>
  <si>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</si>
  <si>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</si>
  <si>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</si>
  <si>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</si>
  <si>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</si>
  <si>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</si>
  <si>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</si>
  <si>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</si>
  <si>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</si>
  <si>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</si>
  <si>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</si>
  <si>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</si>
  <si>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</si>
  <si>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</si>
  <si>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</si>
  <si>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</si>
  <si>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</si>
  <si>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</si>
  <si>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</si>
  <si>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</si>
  <si>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</si>
  <si>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</si>
  <si>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</si>
  <si>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</si>
  <si>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</si>
  <si>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</si>
  <si>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</si>
  <si>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</si>
  <si>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</si>
  <si>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</si>
  <si>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</si>
  <si>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</si>
  <si>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</si>
  <si>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</si>
  <si>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</si>
  <si>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</si>
  <si>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</si>
  <si>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</si>
  <si>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</si>
  <si>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</si>
  <si>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</si>
  <si>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</si>
  <si>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</si>
  <si>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</si>
  <si>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</si>
  <si>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</si>
  <si>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</si>
  <si>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</si>
  <si>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</si>
  <si>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</si>
  <si>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</si>
  <si>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</si>
  <si>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</si>
  <si>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</si>
  <si>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</si>
  <si>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</si>
  <si>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</si>
  <si>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</si>
  <si>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</si>
  <si>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</si>
  <si>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</si>
  <si>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</si>
  <si>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</si>
  <si>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</si>
  <si>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</si>
  <si>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</si>
  <si>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</si>
  <si>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</si>
  <si>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</si>
  <si>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</si>
  <si>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</si>
  <si>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</si>
  <si>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</si>
  <si>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</si>
  <si>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</si>
  <si>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</si>
  <si>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</si>
  <si>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</si>
  <si>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</si>
  <si>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</si>
  <si>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</si>
  <si>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</si>
  <si>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</si>
  <si>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</si>
  <si>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</si>
  <si>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</si>
  <si>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</si>
  <si>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</si>
  <si>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</si>
  <si>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</si>
  <si>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</si>
  <si>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</si>
  <si>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</si>
  <si>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</si>
  <si>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</si>
  <si>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</si>
  <si>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</si>
  <si>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</si>
  <si>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</si>
  <si>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</si>
  <si>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</si>
  <si>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</si>
  <si>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</si>
  <si>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</si>
  <si>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</si>
  <si>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</si>
  <si>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</si>
  <si>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</si>
  <si>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</si>
  <si>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</si>
  <si>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</si>
  <si>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</si>
  <si>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</si>
  <si>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</si>
  <si>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</si>
  <si>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</si>
  <si>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</si>
  <si>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</si>
  <si>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</si>
  <si>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</si>
  <si>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</si>
  <si>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</si>
  <si>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</si>
  <si>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</si>
  <si>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</si>
  <si>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</si>
  <si>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</si>
  <si>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</si>
  <si>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</si>
  <si>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</si>
  <si>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</si>
  <si>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</si>
  <si>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</si>
  <si>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</si>
  <si>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</si>
  <si>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</si>
  <si>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</si>
  <si>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</si>
  <si>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</si>
  <si>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</si>
  <si>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</si>
  <si>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</si>
  <si>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</si>
  <si>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</si>
  <si>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</si>
  <si>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</si>
  <si>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</si>
  <si>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</si>
  <si>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</si>
  <si>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</si>
  <si>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</si>
  <si>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</si>
  <si>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</si>
  <si>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</si>
  <si>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</si>
  <si>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</si>
  <si>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</si>
  <si>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</si>
  <si>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</si>
  <si>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</si>
  <si>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</si>
  <si>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</si>
  <si>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</si>
  <si>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</si>
  <si>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</si>
  <si>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</si>
  <si>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</si>
  <si>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</si>
  <si>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</si>
  <si>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</si>
  <si>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</si>
  <si>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</si>
  <si>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</si>
  <si>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</si>
  <si>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</si>
  <si>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</si>
  <si>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</si>
  <si>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</si>
  <si>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</si>
  <si>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</si>
  <si>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</si>
  <si>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</si>
  <si>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</si>
  <si>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</si>
  <si>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</si>
  <si>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</si>
  <si>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</si>
  <si>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</si>
  <si>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</si>
  <si>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</si>
  <si>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</si>
  <si>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</si>
  <si>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</si>
  <si>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</si>
  <si>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</si>
  <si>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</si>
  <si>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</si>
  <si>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</si>
  <si>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</si>
  <si>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</si>
  <si>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</si>
  <si>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</si>
  <si>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</si>
  <si>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</si>
  <si>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</si>
  <si>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</si>
  <si>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</si>
  <si>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</si>
  <si>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</si>
  <si>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</si>
  <si>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</si>
  <si>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</si>
  <si>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</si>
  <si>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</si>
  <si>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</si>
  <si>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</si>
  <si>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</si>
  <si>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</si>
  <si>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</si>
  <si>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</si>
  <si>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</si>
  <si>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</si>
  <si>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</si>
  <si>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</si>
  <si>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</si>
  <si>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</si>
  <si>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</si>
  <si>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</si>
  <si>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</si>
  <si>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</si>
  <si>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</si>
  <si>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</si>
  <si>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</si>
  <si>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</si>
  <si>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</si>
  <si>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</si>
  <si>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</si>
  <si>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</si>
  <si>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</si>
  <si>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</si>
  <si>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</si>
  <si>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</si>
  <si>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</si>
  <si>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</si>
  <si>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</si>
  <si>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</si>
  <si>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</si>
  <si>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</si>
  <si>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</si>
  <si>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</si>
  <si>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</si>
  <si>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</si>
  <si>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</si>
  <si>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</si>
  <si>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</si>
  <si>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</si>
  <si>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</si>
  <si>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</si>
  <si>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</si>
  <si>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</si>
  <si>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</si>
  <si>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</si>
  <si>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</si>
  <si>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</si>
  <si>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</si>
  <si>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</si>
  <si>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</si>
  <si>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</si>
  <si>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</si>
  <si>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</si>
  <si>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</si>
  <si>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</si>
  <si>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</si>
  <si>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</si>
  <si>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</si>
  <si>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</si>
  <si>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</si>
  <si>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</si>
  <si>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</si>
  <si>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</si>
  <si>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</si>
  <si>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</si>
  <si>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</si>
  <si>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</si>
  <si>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</si>
  <si>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</si>
  <si>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</si>
  <si>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</si>
  <si>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</si>
  <si>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</si>
  <si>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</si>
  <si>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</si>
  <si>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</si>
  <si>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</si>
  <si>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</si>
  <si>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</si>
  <si>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</si>
  <si>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</si>
  <si>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</si>
  <si>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</si>
  <si>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</si>
  <si>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</si>
  <si>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</si>
  <si>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</si>
  <si>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</si>
  <si>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</si>
  <si>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</si>
  <si>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</si>
  <si>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</si>
  <si>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</si>
  <si>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</si>
  <si>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</si>
  <si>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</si>
  <si>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</si>
  <si>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</si>
  <si>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</si>
  <si>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</si>
  <si>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</si>
  <si>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</si>
  <si>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</si>
  <si>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</si>
  <si>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</si>
  <si>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</si>
  <si>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</si>
  <si>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</si>
  <si>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</si>
  <si>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</si>
  <si>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</si>
  <si>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</si>
  <si>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</si>
  <si>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</si>
  <si>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</si>
  <si>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</si>
  <si>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</si>
  <si>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</si>
  <si>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</si>
  <si>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</si>
  <si>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</si>
  <si>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</si>
  <si>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</si>
  <si>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</si>
  <si>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</si>
  <si>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</si>
  <si>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</si>
  <si>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</si>
  <si>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</si>
  <si>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</si>
  <si>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</si>
  <si>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</si>
  <si>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</si>
  <si>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</si>
  <si>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</si>
  <si>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</si>
  <si>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</si>
  <si>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</si>
  <si>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</si>
  <si>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</si>
  <si>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</si>
  <si>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</si>
  <si>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</si>
  <si>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</si>
  <si>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</si>
  <si>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</si>
  <si>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</si>
  <si>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</si>
  <si>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</si>
  <si>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</si>
  <si>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</si>
  <si>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</si>
  <si>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</si>
  <si>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</si>
  <si>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</si>
  <si>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</si>
  <si>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</si>
  <si>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</si>
  <si>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</si>
  <si>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</si>
  <si>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</si>
  <si>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</si>
  <si>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</si>
  <si>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</si>
  <si>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</si>
  <si>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</si>
  <si>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</si>
  <si>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</si>
  <si>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</si>
  <si>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</si>
  <si>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</si>
  <si>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</si>
  <si>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</si>
  <si>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</si>
  <si>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</si>
  <si>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</si>
  <si>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</si>
  <si>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</si>
  <si>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</si>
  <si>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</si>
  <si>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</si>
  <si>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</si>
  <si>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</si>
  <si>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</si>
  <si>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</si>
  <si>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</si>
  <si>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</si>
  <si>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</si>
  <si>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</si>
  <si>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</si>
  <si>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</si>
  <si>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</si>
  <si>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</si>
  <si>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</si>
  <si>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</si>
  <si>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</si>
  <si>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</si>
  <si>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</si>
  <si>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</si>
  <si>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</si>
  <si>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</si>
  <si>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</si>
  <si>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</si>
  <si>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</si>
  <si>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</si>
  <si>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</si>
  <si>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</si>
  <si>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</si>
  <si>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</si>
  <si>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</si>
  <si>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</si>
  <si>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</si>
  <si>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</si>
  <si>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</si>
  <si>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</si>
  <si>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</si>
  <si>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</si>
  <si>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</si>
  <si>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</si>
  <si>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</si>
  <si>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</si>
  <si>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</si>
  <si>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</si>
  <si>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</si>
  <si>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</si>
  <si>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</si>
  <si>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</si>
  <si>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</si>
  <si>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</si>
  <si>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</si>
  <si>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</si>
  <si>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</si>
  <si>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</si>
  <si>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</si>
  <si>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</si>
  <si>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</si>
  <si>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</si>
  <si>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</si>
  <si>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</si>
  <si>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</si>
  <si>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</si>
  <si>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</si>
  <si>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</si>
  <si>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</si>
  <si>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</si>
  <si>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</si>
  <si>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</si>
  <si>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</si>
  <si>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</si>
  <si>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</si>
  <si>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</si>
  <si>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</si>
  <si>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</si>
  <si>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</si>
  <si>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</si>
  <si>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</si>
  <si>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</si>
  <si>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</si>
  <si>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</si>
  <si>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</si>
  <si>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</si>
  <si>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</si>
  <si>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</si>
  <si>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</si>
  <si>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</si>
  <si>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</si>
  <si>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</si>
  <si>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</si>
  <si>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</si>
  <si>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</si>
  <si>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</si>
  <si>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</si>
  <si>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</si>
  <si>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</si>
  <si>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</si>
  <si>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</si>
  <si>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</si>
  <si>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</si>
  <si>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</si>
  <si>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</si>
  <si>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</si>
  <si>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</si>
  <si>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</si>
  <si>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</si>
  <si>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</si>
  <si>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</si>
  <si>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</si>
  <si>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</si>
  <si>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</si>
  <si>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</si>
  <si>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</si>
  <si>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</si>
  <si>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</si>
  <si>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</si>
  <si>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</si>
  <si>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</si>
  <si>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</si>
  <si>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</si>
  <si>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</si>
  <si>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</si>
  <si>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</si>
  <si>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</si>
  <si>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</si>
  <si>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</si>
  <si>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</si>
  <si>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</si>
  <si>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</si>
  <si>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</si>
  <si>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</si>
  <si>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</si>
  <si>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</si>
  <si>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</si>
  <si>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</si>
  <si>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</si>
  <si>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</si>
  <si>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</si>
  <si>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</si>
  <si>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</si>
  <si>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</si>
  <si>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</si>
  <si>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</si>
  <si>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</si>
  <si>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</si>
  <si>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</si>
  <si>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</si>
  <si>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</si>
  <si>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</si>
  <si>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</si>
  <si>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</si>
  <si>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</si>
  <si>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</si>
  <si>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</si>
  <si>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</si>
  <si>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</si>
  <si>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</si>
  <si>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</si>
  <si>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</si>
  <si>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</si>
  <si>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</si>
  <si>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</si>
  <si>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</si>
  <si>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</si>
  <si>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</si>
  <si>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</si>
  <si>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</si>
  <si>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</si>
  <si>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</si>
  <si>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</si>
  <si>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</si>
  <si>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</si>
  <si>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</si>
  <si>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</si>
  <si>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</si>
  <si>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</si>
  <si>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</si>
  <si>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</si>
  <si>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</si>
  <si>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</si>
  <si>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</si>
  <si>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</si>
  <si>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</si>
  <si>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</si>
  <si>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</si>
  <si>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</si>
  <si>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</si>
  <si>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</si>
  <si>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</si>
  <si>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</si>
  <si>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</si>
  <si>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</si>
  <si>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</si>
  <si>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</si>
  <si>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</si>
  <si>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</si>
  <si>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</si>
  <si>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</si>
  <si>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</si>
  <si>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</si>
  <si>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</si>
  <si>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</si>
  <si>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</si>
  <si>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</si>
  <si>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</si>
  <si>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</si>
  <si>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</si>
  <si>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</si>
  <si>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</si>
  <si>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</si>
  <si>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</si>
  <si>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</si>
  <si>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</si>
  <si>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</si>
  <si>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</si>
  <si>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</si>
  <si>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</si>
  <si>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</si>
  <si>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</si>
  <si>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</si>
  <si>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</si>
  <si>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</si>
  <si>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</si>
  <si>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</si>
  <si>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</si>
  <si>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</si>
  <si>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</si>
  <si>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</si>
  <si>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</si>
  <si>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</si>
  <si>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</si>
  <si>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</si>
  <si>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</si>
  <si>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</si>
  <si>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</si>
  <si>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</si>
  <si>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</si>
  <si>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</si>
  <si>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</si>
  <si>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</si>
  <si>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</si>
  <si>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</si>
  <si>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</si>
  <si>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</si>
  <si>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</si>
  <si>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</si>
  <si>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</si>
  <si>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</si>
  <si>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</si>
  <si>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</si>
  <si>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</si>
  <si>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</si>
  <si>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</si>
  <si>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</si>
  <si>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</si>
  <si>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</si>
  <si>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</si>
  <si>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</si>
  <si>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</si>
  <si>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</si>
  <si>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</si>
  <si>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</si>
  <si>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</si>
  <si>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</si>
  <si>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</si>
  <si>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</si>
  <si>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</si>
  <si>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</si>
  <si>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</si>
  <si>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</si>
  <si>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</si>
  <si>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</si>
  <si>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</si>
  <si>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</si>
  <si>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</si>
  <si>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</si>
  <si>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</si>
  <si>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</si>
  <si>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</si>
  <si>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</si>
  <si>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</si>
  <si>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</si>
  <si>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</si>
  <si>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</si>
  <si>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</si>
  <si>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</si>
  <si>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</si>
  <si>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</si>
  <si>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</si>
  <si>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</si>
  <si>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</si>
  <si>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</si>
  <si>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</si>
  <si>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</si>
  <si>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</si>
  <si>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</si>
  <si>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</si>
  <si>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</si>
  <si>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</si>
  <si>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</si>
  <si>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</si>
  <si>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</si>
  <si>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</si>
  <si>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</si>
  <si>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</si>
  <si>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</si>
  <si>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</si>
  <si>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</si>
  <si>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</si>
  <si>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</si>
  <si>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</si>
  <si>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</si>
  <si>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</si>
  <si>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</si>
  <si>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</si>
  <si>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</si>
  <si>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</si>
  <si>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</si>
  <si>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</si>
  <si>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</si>
  <si>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</si>
  <si>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</si>
  <si>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</si>
  <si>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</si>
  <si>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</si>
  <si>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</si>
  <si>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</si>
  <si>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</si>
  <si>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</si>
  <si>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</si>
  <si>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</si>
  <si>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</si>
  <si>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</si>
  <si>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</si>
  <si>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</si>
  <si>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</si>
  <si>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</si>
  <si>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</si>
  <si>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</si>
  <si>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</si>
  <si>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</si>
  <si>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</si>
  <si>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</si>
  <si>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</si>
  <si>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</si>
  <si>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</si>
  <si>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</si>
  <si>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</si>
  <si>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</si>
  <si>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</si>
  <si>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</si>
  <si>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</si>
  <si>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</si>
  <si>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</si>
  <si>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</si>
  <si>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</si>
  <si>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</si>
  <si>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</si>
  <si>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</si>
  <si>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</si>
  <si>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</si>
  <si>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</si>
  <si>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</si>
  <si>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</si>
  <si>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</si>
  <si>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</si>
  <si>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</si>
  <si>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</si>
  <si>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</si>
  <si>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</si>
  <si>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</si>
  <si>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</si>
  <si>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</si>
  <si>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</si>
  <si>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</si>
  <si>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</si>
  <si>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</si>
  <si>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</si>
  <si>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</si>
  <si>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</si>
  <si>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</si>
  <si>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</si>
  <si>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</si>
  <si>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</si>
  <si>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</si>
  <si>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</si>
  <si>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</si>
  <si>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</si>
  <si>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</si>
  <si>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</si>
  <si>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</si>
  <si>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</si>
  <si>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</si>
  <si>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</si>
  <si>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</si>
  <si>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</si>
  <si>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</si>
  <si>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</si>
  <si>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</si>
  <si>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</si>
  <si>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</si>
  <si>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</si>
  <si>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</si>
  <si>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</si>
  <si>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</si>
  <si>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</si>
  <si>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</si>
  <si>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</si>
  <si>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</si>
  <si>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</si>
  <si>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</si>
  <si>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</si>
  <si>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</si>
  <si>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</si>
  <si>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</si>
  <si>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</si>
  <si>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</si>
  <si>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</si>
  <si>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</si>
  <si>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</si>
  <si>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</si>
  <si>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</si>
  <si>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</si>
  <si>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</si>
  <si>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</si>
  <si>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</si>
  <si>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</si>
  <si>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</si>
  <si>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</si>
  <si>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</si>
  <si>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</si>
  <si>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</si>
  <si>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</si>
  <si>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</si>
  <si>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</si>
  <si>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</si>
  <si>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</si>
  <si>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</si>
  <si>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</si>
  <si>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</si>
  <si>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</si>
  <si>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</si>
  <si>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</si>
  <si>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</si>
  <si>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</si>
  <si>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</si>
  <si>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</si>
  <si>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</si>
  <si>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</si>
  <si>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</si>
  <si>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</si>
  <si>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</si>
  <si>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</si>
  <si>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</si>
  <si>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</si>
  <si>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</si>
  <si>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</si>
  <si>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</si>
  <si>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</si>
  <si>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</si>
  <si>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</si>
  <si>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</si>
  <si>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</si>
  <si>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</si>
  <si>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</si>
  <si>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</si>
  <si>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</si>
  <si>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</si>
  <si>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</si>
  <si>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</si>
  <si>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</si>
  <si>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</si>
  <si>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</si>
  <si>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</si>
  <si>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</si>
  <si>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</si>
  <si>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</si>
  <si>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</si>
  <si>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</si>
  <si>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</si>
  <si>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</si>
  <si>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</si>
  <si>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</si>
  <si>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</si>
  <si>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</si>
  <si>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</si>
  <si>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</si>
  <si>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</si>
  <si>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</si>
  <si>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</si>
  <si>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</si>
  <si>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</si>
  <si>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</si>
  <si>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</si>
  <si>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</si>
  <si>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</si>
  <si>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</si>
  <si>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</si>
  <si>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</si>
  <si>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</si>
  <si>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</si>
  <si>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</si>
  <si>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</si>
  <si>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</si>
  <si>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</si>
  <si>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</si>
  <si>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</si>
  <si>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</si>
  <si>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</si>
  <si>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</si>
  <si>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</si>
  <si>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</si>
  <si>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</si>
  <si>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</si>
  <si>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</si>
  <si>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</si>
  <si>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</si>
  <si>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</si>
  <si>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</si>
  <si>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</si>
  <si>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</si>
  <si>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</si>
  <si>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</si>
  <si>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</si>
  <si>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</si>
  <si>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</si>
  <si>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</si>
  <si>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</si>
  <si>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</si>
  <si>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</si>
  <si>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</si>
  <si>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</si>
  <si>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</si>
  <si>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</si>
  <si>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</si>
  <si>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</si>
  <si>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</si>
  <si>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</si>
  <si>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</si>
  <si>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</si>
  <si>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</si>
  <si>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</si>
  <si>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</si>
  <si>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</si>
  <si>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</si>
  <si>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</si>
  <si>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</si>
  <si>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</si>
  <si>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</si>
  <si>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</si>
  <si>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</si>
  <si>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</si>
  <si>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</si>
  <si>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</si>
  <si>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</si>
  <si>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</si>
  <si>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</si>
  <si>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</si>
  <si>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</si>
  <si>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</si>
  <si>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</si>
  <si>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</si>
  <si>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</si>
  <si>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</si>
  <si>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</si>
  <si>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</si>
  <si>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</si>
  <si>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</si>
  <si>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</si>
  <si>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</si>
  <si>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</si>
  <si>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</si>
  <si>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</si>
  <si>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</si>
  <si>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</si>
  <si>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</si>
  <si>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</si>
  <si>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</si>
  <si>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</si>
  <si>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</si>
  <si>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</si>
  <si>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</si>
  <si>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</si>
  <si>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</si>
  <si>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</si>
  <si>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</si>
  <si>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</si>
  <si>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</si>
  <si>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</si>
  <si>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</si>
  <si>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</si>
  <si>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</si>
  <si>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</si>
  <si>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</si>
  <si>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</si>
  <si>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</si>
  <si>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</si>
  <si>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</si>
  <si>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</si>
  <si>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</si>
  <si>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</si>
  <si>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</si>
  <si>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</si>
  <si>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</si>
  <si>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</si>
  <si>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</si>
  <si>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</si>
  <si>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</si>
  <si>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</si>
  <si>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</si>
  <si>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</si>
  <si>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</si>
  <si>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</si>
  <si>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</si>
  <si>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</si>
  <si>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</si>
  <si>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</si>
  <si>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</si>
  <si>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</si>
  <si>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</si>
  <si>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</si>
  <si>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</si>
  <si>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</si>
  <si>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</si>
  <si>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</si>
  <si>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</si>
  <si>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</si>
  <si>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</si>
  <si>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</si>
  <si>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</si>
  <si>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</si>
  <si>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</si>
  <si>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</si>
  <si>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</si>
  <si>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</si>
  <si>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</si>
  <si>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</si>
  <si>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</si>
  <si>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</si>
  <si>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</si>
  <si>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</si>
  <si>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</si>
  <si>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</si>
  <si>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</si>
  <si>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</si>
  <si>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</si>
  <si>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</si>
  <si>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</si>
  <si>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</si>
  <si>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</si>
  <si>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</si>
  <si>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</si>
  <si>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</si>
  <si>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</si>
  <si>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</si>
  <si>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</si>
  <si>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</si>
  <si>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</si>
  <si>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</si>
  <si>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</si>
  <si>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</si>
  <si>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</si>
  <si>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</si>
  <si>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</si>
  <si>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</si>
  <si>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</si>
  <si>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</si>
  <si>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</si>
  <si>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</si>
  <si>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</si>
  <si>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</si>
  <si>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</si>
  <si>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</si>
  <si>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</si>
  <si>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</si>
  <si>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</si>
  <si>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</si>
  <si>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</si>
  <si>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</si>
  <si>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</si>
  <si>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</si>
  <si>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</si>
  <si>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</si>
  <si>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</si>
  <si>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</si>
  <si>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</si>
  <si>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</si>
  <si>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</si>
  <si>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</si>
  <si>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</si>
  <si>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</si>
  <si>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</si>
  <si>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</si>
  <si>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</si>
  <si>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</si>
  <si>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</si>
  <si>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</si>
  <si>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</si>
  <si>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</si>
  <si>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</si>
  <si>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</si>
  <si>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</si>
  <si>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</si>
  <si>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</si>
  <si>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</si>
  <si>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</si>
  <si>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</si>
  <si>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</si>
  <si>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</si>
  <si>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</si>
  <si>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</si>
  <si>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</si>
  <si>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</si>
  <si>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</si>
  <si>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</si>
  <si>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</si>
  <si>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</si>
  <si>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</si>
  <si>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</si>
  <si>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</si>
  <si>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</si>
  <si>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</si>
  <si>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</si>
  <si>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</si>
  <si>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</si>
  <si>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</si>
  <si>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</si>
  <si>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</si>
  <si>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</si>
  <si>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</si>
  <si>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</si>
  <si>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</si>
  <si>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</si>
  <si>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</si>
  <si>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</si>
  <si>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</si>
  <si>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</si>
  <si>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</si>
  <si>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</si>
  <si>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</si>
  <si>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</si>
  <si>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</si>
  <si>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</si>
  <si>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</si>
  <si>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</si>
  <si>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</si>
  <si>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</si>
  <si>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</si>
  <si>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</si>
  <si>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</si>
  <si>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</si>
  <si>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</si>
  <si>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</si>
  <si>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</si>
  <si>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</si>
  <si>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</si>
  <si>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</si>
  <si>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</si>
  <si>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</si>
  <si>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</si>
  <si>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</si>
  <si>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</si>
  <si>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</si>
  <si>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</si>
  <si>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</si>
  <si>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</si>
  <si>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</si>
  <si>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</si>
  <si>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</si>
  <si>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</si>
  <si>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</si>
  <si>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</si>
  <si>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</si>
  <si>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</si>
  <si>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</si>
  <si>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</si>
  <si>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</si>
  <si>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</si>
  <si>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</si>
  <si>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</si>
  <si>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</si>
  <si>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</si>
  <si>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</si>
  <si>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</si>
  <si>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</si>
  <si>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</si>
  <si>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</si>
  <si>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</si>
  <si>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</si>
  <si>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</si>
  <si>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</si>
  <si>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</si>
  <si>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</si>
  <si>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</si>
  <si>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</si>
  <si>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</si>
  <si>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</si>
  <si>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</si>
  <si>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</si>
  <si>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</si>
  <si>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</si>
  <si>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</si>
  <si>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</si>
  <si>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</si>
  <si>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</si>
  <si>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</si>
  <si>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</si>
  <si>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</si>
  <si>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</si>
  <si>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</si>
  <si>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</si>
  <si>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</si>
  <si>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</si>
  <si>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</si>
  <si>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</si>
  <si>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</si>
  <si>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</si>
  <si>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</si>
  <si>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</si>
  <si>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</si>
  <si>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</si>
  <si>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</si>
  <si>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</si>
  <si>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</si>
  <si>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</si>
  <si>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</si>
  <si>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</si>
  <si>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</si>
  <si>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</si>
  <si>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</si>
  <si>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</si>
  <si>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</si>
  <si>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</si>
  <si>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</si>
  <si>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</si>
  <si>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</si>
  <si>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</si>
  <si>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</si>
  <si>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</si>
  <si>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</si>
  <si>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</si>
  <si>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</si>
  <si>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</si>
  <si>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</si>
  <si>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</si>
  <si>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</si>
  <si>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</si>
  <si>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</si>
  <si>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</si>
  <si>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</si>
  <si>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</si>
  <si>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</si>
  <si>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</si>
  <si>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</si>
  <si>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</si>
  <si>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</si>
  <si>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</si>
  <si>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</si>
  <si>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</si>
  <si>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</si>
  <si>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</si>
  <si>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</si>
  <si>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</si>
  <si>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</si>
  <si>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</si>
  <si>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</si>
  <si>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</si>
  <si>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</si>
  <si>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</si>
  <si>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</si>
  <si>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</si>
  <si>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</si>
  <si>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</si>
  <si>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</si>
  <si>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</si>
  <si>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</si>
  <si>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</si>
  <si>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</si>
  <si>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</si>
  <si>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</si>
  <si>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</si>
  <si>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</si>
  <si>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</si>
  <si>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</si>
  <si>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</si>
  <si>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</si>
  <si>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</si>
  <si>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</si>
  <si>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</si>
  <si>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</si>
  <si>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</si>
  <si>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</si>
  <si>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</si>
  <si>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</si>
  <si>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</si>
  <si>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</si>
  <si>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</si>
  <si>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</si>
  <si>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</si>
  <si>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</si>
  <si>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</si>
  <si>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</si>
  <si>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</si>
  <si>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</si>
  <si>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</si>
  <si>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</si>
  <si>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</si>
  <si>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</si>
  <si>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</si>
  <si>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</si>
  <si>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</si>
  <si>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</si>
  <si>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</si>
  <si>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</si>
  <si>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</si>
  <si>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</si>
  <si>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</si>
  <si>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</si>
  <si>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</si>
  <si>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</si>
  <si>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</si>
  <si>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</si>
  <si>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</si>
  <si>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</si>
  <si>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</si>
  <si>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</si>
  <si>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</si>
  <si>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</si>
  <si>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</si>
  <si>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</si>
  <si>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</si>
  <si>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</si>
  <si>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</si>
  <si>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</si>
  <si>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</si>
  <si>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</si>
  <si>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</si>
  <si>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</si>
  <si>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</si>
  <si>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</si>
  <si>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</si>
  <si>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</si>
  <si>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</si>
  <si>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</si>
  <si>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</si>
  <si>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</si>
  <si>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</si>
  <si>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</si>
  <si>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</si>
  <si>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</si>
  <si>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</si>
  <si>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</si>
  <si>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</si>
  <si>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</si>
  <si>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</si>
  <si>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</si>
  <si>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</si>
  <si>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</si>
  <si>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</si>
  <si>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</si>
  <si>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</si>
  <si>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</si>
  <si>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</si>
  <si>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</si>
  <si>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</si>
  <si>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</si>
  <si>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</si>
  <si>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</si>
  <si>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</si>
  <si>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</si>
  <si>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</si>
  <si>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</si>
  <si>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</si>
  <si>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</si>
  <si>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</si>
  <si>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</si>
  <si>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</si>
  <si>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</si>
  <si>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</si>
  <si>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</si>
  <si>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</si>
  <si>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</si>
  <si>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</si>
  <si>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</si>
  <si>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</si>
  <si>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</si>
  <si>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</si>
  <si>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</si>
  <si>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</si>
  <si>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</si>
  <si>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</si>
  <si>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</si>
  <si>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</si>
  <si>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</si>
  <si>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</si>
  <si>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</si>
  <si>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</si>
  <si>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</si>
  <si>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</si>
  <si>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</si>
  <si>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</si>
  <si>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</si>
  <si>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</si>
  <si>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</si>
  <si>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</si>
  <si>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</si>
  <si>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</si>
  <si>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</si>
  <si>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</si>
  <si>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</si>
  <si>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</si>
  <si>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</si>
  <si>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</si>
  <si>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</si>
  <si>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</si>
  <si>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</si>
  <si>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</si>
  <si>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</si>
  <si>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</si>
  <si>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</si>
  <si>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</si>
  <si>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</si>
  <si>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</si>
  <si>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</si>
  <si>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</si>
  <si>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</si>
  <si>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</si>
  <si>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</si>
  <si>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</si>
  <si>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</si>
  <si>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</si>
  <si>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</si>
  <si>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</si>
  <si>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</si>
  <si>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</si>
  <si>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</si>
  <si>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</si>
  <si>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</si>
  <si>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</si>
  <si>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</si>
  <si>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</si>
  <si>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</si>
  <si>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</si>
  <si>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</si>
  <si>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</si>
  <si>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</si>
  <si>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</si>
  <si>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</si>
  <si>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</si>
  <si>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</si>
  <si>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</si>
  <si>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</si>
  <si>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</si>
  <si>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</si>
  <si>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</si>
  <si>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</si>
  <si>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</si>
  <si>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</si>
  <si>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</si>
  <si>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</si>
  <si>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</si>
  <si>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</si>
  <si>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</si>
  <si>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</si>
  <si>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</si>
  <si>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</si>
  <si>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</si>
  <si>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</si>
  <si>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</si>
  <si>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</si>
  <si>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</si>
  <si>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</si>
  <si>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</si>
  <si>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</si>
  <si>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</si>
  <si>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</si>
  <si>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</si>
  <si>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</si>
  <si>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</si>
  <si>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</si>
  <si>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</si>
  <si>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</si>
  <si>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</si>
  <si>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</si>
  <si>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</si>
  <si>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</si>
  <si>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</si>
  <si>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</si>
  <si>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</si>
  <si>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</si>
  <si>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</si>
  <si>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</si>
  <si>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</si>
  <si>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</si>
  <si>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</si>
  <si>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</si>
  <si>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</si>
  <si>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</si>
  <si>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</si>
  <si>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</si>
  <si>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</si>
  <si>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</si>
  <si>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</si>
  <si>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</si>
  <si>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</si>
  <si>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</si>
  <si>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</si>
  <si>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</si>
  <si>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</si>
  <si>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</si>
  <si>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</si>
  <si>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</si>
  <si>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</si>
  <si>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</si>
  <si>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</si>
  <si>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</si>
  <si>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</si>
  <si>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</si>
  <si>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</si>
  <si>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</si>
  <si>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</si>
  <si>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</si>
  <si>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</si>
  <si>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</si>
  <si>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</si>
  <si>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</si>
  <si>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</si>
  <si>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</si>
  <si>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</si>
  <si>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</si>
  <si>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</si>
  <si>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</si>
  <si>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</si>
  <si>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</si>
  <si>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</si>
  <si>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</si>
  <si>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</si>
  <si>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</si>
  <si>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</si>
  <si>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</si>
  <si>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</si>
  <si>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</si>
  <si>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</si>
  <si>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</si>
  <si>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</si>
  <si>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</si>
  <si>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</si>
  <si>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</si>
  <si>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</si>
  <si>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</si>
  <si>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</si>
  <si>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</si>
  <si>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</si>
  <si>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</si>
  <si>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</si>
  <si>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</si>
  <si>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</si>
  <si>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</si>
  <si>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</si>
  <si>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</si>
  <si>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</si>
  <si>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</si>
  <si>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</si>
  <si>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</si>
  <si>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</si>
  <si>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</si>
  <si>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</si>
  <si>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</si>
  <si>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</si>
  <si>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</si>
  <si>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</si>
  <si>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</si>
  <si>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</si>
  <si>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</si>
  <si>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</si>
  <si>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</si>
  <si>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</si>
  <si>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</si>
  <si>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</si>
  <si>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</si>
  <si>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</si>
  <si>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</si>
  <si>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</si>
  <si>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</si>
  <si>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</si>
  <si>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</si>
  <si>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</si>
  <si>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</si>
  <si>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</si>
  <si>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</si>
  <si>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</si>
  <si>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</si>
  <si>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</si>
  <si>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</si>
  <si>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</si>
  <si>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</si>
  <si>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</si>
  <si>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</si>
  <si>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</si>
  <si>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</si>
  <si>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</si>
  <si>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</si>
  <si>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</si>
  <si>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</si>
  <si>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</si>
  <si>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</si>
  <si>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</si>
  <si>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</si>
  <si>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</si>
  <si>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</si>
  <si>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</si>
  <si>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</si>
  <si>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</si>
  <si>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</si>
  <si>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</si>
  <si>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</si>
  <si>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</si>
  <si>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</si>
  <si>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</si>
  <si>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</si>
  <si>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</si>
  <si>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</si>
  <si>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</si>
  <si>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</si>
  <si>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</si>
  <si>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</si>
  <si>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</si>
  <si>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</si>
  <si>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</si>
  <si>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</si>
  <si>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</si>
  <si>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</si>
  <si>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</si>
  <si>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</si>
  <si>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</si>
  <si>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</si>
  <si>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</si>
  <si>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</si>
  <si>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</si>
  <si>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</si>
  <si>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</si>
  <si>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</si>
  <si>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</si>
  <si>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</si>
  <si>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</si>
  <si>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</si>
  <si>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</si>
  <si>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</si>
  <si>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</si>
  <si>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</si>
  <si>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</si>
  <si>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</si>
  <si>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</si>
  <si>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</si>
  <si>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</si>
  <si>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</si>
  <si>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</si>
  <si>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</si>
  <si>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</si>
  <si>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</si>
  <si>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</si>
  <si>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</si>
  <si>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</si>
  <si>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</si>
  <si>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</si>
  <si>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</si>
  <si>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</si>
  <si>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</si>
  <si>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</si>
  <si>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</si>
  <si>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</si>
  <si>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</si>
  <si>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</si>
  <si>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</si>
  <si>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</si>
  <si>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</si>
  <si>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</si>
  <si>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</si>
  <si>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</si>
  <si>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</si>
  <si>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</si>
  <si>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</si>
  <si>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</si>
  <si>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</si>
  <si>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</si>
  <si>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</si>
  <si>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</si>
  <si>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</si>
  <si>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</si>
  <si>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</si>
  <si>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</si>
  <si>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</si>
  <si>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</si>
  <si>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</si>
  <si>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</si>
  <si>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</si>
  <si>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</si>
  <si>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</si>
  <si>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</si>
  <si>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</si>
  <si>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</si>
  <si>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</si>
  <si>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</si>
  <si>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</si>
  <si>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</si>
  <si>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</si>
  <si>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</si>
  <si>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</si>
  <si>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</si>
  <si>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</si>
  <si>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</si>
  <si>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</si>
  <si>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</si>
  <si>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</si>
  <si>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</si>
  <si>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</si>
  <si>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</si>
  <si>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</si>
  <si>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</si>
  <si>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</si>
  <si>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</si>
  <si>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</si>
  <si>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</si>
  <si>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</si>
  <si>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</si>
  <si>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</si>
  <si>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</si>
  <si>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</si>
  <si>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</si>
  <si>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</si>
  <si>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</si>
  <si>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</si>
  <si>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</si>
  <si>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</si>
  <si>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</si>
  <si>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</si>
  <si>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</si>
  <si>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</si>
  <si>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</si>
  <si>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</si>
  <si>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</si>
  <si>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</si>
  <si>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</si>
  <si>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</si>
  <si>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</si>
  <si>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</si>
  <si>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</si>
  <si>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</si>
  <si>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</si>
  <si>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</si>
  <si>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</si>
  <si>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</si>
  <si>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</si>
  <si>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</si>
  <si>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</si>
  <si>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</si>
  <si>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</si>
  <si>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</si>
  <si>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</si>
  <si>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</si>
  <si>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</si>
  <si>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</si>
  <si>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</si>
  <si>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</si>
  <si>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</si>
  <si>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</si>
  <si>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</si>
  <si>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</si>
  <si>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</si>
  <si>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</si>
  <si>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</si>
  <si>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</si>
  <si>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</si>
  <si>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</si>
  <si>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</si>
  <si>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</si>
  <si>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</si>
  <si>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</si>
  <si>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</si>
  <si>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</si>
  <si>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</si>
  <si>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</si>
  <si>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</si>
  <si>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</si>
  <si>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</si>
  <si>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</si>
  <si>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</si>
  <si>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</si>
  <si>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</si>
  <si>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</si>
  <si>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</si>
  <si>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</si>
  <si>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</si>
  <si>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</si>
  <si>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</si>
  <si>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</si>
  <si>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</si>
  <si>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</si>
  <si>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</si>
  <si>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</si>
  <si>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</si>
  <si>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</si>
  <si>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</si>
  <si>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</si>
  <si>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</si>
  <si>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</si>
  <si>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</si>
  <si>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</si>
  <si>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</si>
  <si>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</si>
  <si>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</si>
  <si>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</si>
  <si>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</si>
  <si>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</si>
  <si>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</si>
  <si>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</si>
  <si>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</si>
  <si>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</si>
  <si>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</si>
  <si>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</si>
  <si>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</si>
  <si>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</si>
  <si>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</si>
  <si>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</si>
  <si>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</si>
  <si>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</si>
  <si>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</si>
  <si>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</si>
  <si>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</si>
  <si>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</si>
  <si>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</si>
  <si>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</si>
  <si>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</si>
  <si>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</si>
  <si>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</si>
  <si>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</si>
  <si>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</si>
  <si>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</si>
  <si>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</si>
  <si>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</si>
  <si>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</si>
  <si>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</si>
  <si>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</si>
  <si>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</si>
  <si>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</si>
  <si>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</si>
  <si>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</si>
  <si>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</si>
  <si>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</si>
  <si>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</si>
  <si>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</si>
  <si>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</si>
  <si>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</si>
  <si>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</si>
  <si>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</si>
  <si>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</si>
  <si>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</si>
  <si>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</si>
  <si>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</si>
  <si>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</si>
  <si>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</si>
  <si>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</si>
  <si>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</si>
  <si>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</si>
  <si>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</si>
  <si>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</si>
  <si>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</si>
  <si>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</si>
  <si>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</si>
  <si>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</si>
  <si>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</si>
  <si>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</si>
  <si>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</si>
  <si>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</si>
  <si>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</si>
  <si>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</si>
  <si>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</si>
  <si>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</si>
  <si>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</si>
  <si>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</si>
  <si>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</si>
  <si>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</si>
  <si>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</si>
  <si>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</si>
  <si>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</si>
  <si>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</si>
  <si>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</si>
  <si>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</si>
  <si>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</si>
  <si>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</si>
  <si>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</si>
  <si>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</si>
  <si>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</si>
  <si>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</si>
  <si>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</si>
  <si>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</si>
  <si>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</si>
  <si>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</si>
  <si>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</si>
  <si>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</si>
  <si>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</si>
  <si>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</si>
  <si>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</si>
  <si>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</si>
  <si>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</si>
  <si>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</si>
  <si>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</si>
  <si>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</si>
  <si>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</si>
  <si>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</si>
  <si>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</si>
  <si>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</si>
  <si>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</si>
  <si>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</si>
  <si>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</si>
  <si>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</si>
  <si>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</si>
  <si>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</si>
  <si>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</si>
  <si>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</si>
  <si>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</si>
  <si>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</si>
  <si>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</si>
  <si>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</si>
  <si>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</si>
  <si>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</si>
  <si>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</si>
  <si>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</si>
  <si>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</si>
  <si>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</si>
  <si>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</si>
  <si>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</si>
  <si>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</si>
  <si>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</si>
  <si>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</si>
  <si>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</si>
  <si>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</si>
  <si>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</si>
  <si>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</si>
  <si>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</si>
  <si>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</si>
  <si>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</si>
  <si>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</si>
  <si>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</si>
  <si>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</si>
  <si>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</si>
  <si>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</si>
  <si>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</si>
  <si>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</si>
  <si>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</si>
  <si>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</si>
  <si>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</si>
  <si>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</si>
  <si>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</si>
  <si>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</si>
  <si>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</si>
  <si>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</si>
  <si>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</si>
  <si>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</si>
  <si>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</si>
  <si>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</si>
  <si>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</si>
  <si>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</si>
  <si>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</si>
  <si>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</si>
  <si>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</si>
  <si>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</si>
  <si>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</si>
  <si>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</si>
  <si>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</si>
  <si>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</si>
  <si>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</si>
  <si>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</si>
  <si>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</si>
  <si>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</si>
  <si>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</si>
  <si>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</si>
  <si>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</si>
  <si>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</si>
  <si>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</si>
  <si>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</si>
  <si>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</si>
  <si>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</si>
  <si>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</si>
  <si>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</si>
  <si>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</si>
  <si>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</si>
  <si>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</si>
  <si>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</si>
  <si>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</si>
  <si>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</si>
  <si>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</si>
  <si>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</si>
  <si>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</si>
  <si>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</si>
  <si>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</si>
  <si>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</si>
  <si>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</si>
  <si>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</si>
  <si>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</si>
  <si>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</si>
  <si>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</si>
  <si>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</si>
  <si>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</si>
  <si>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</si>
  <si>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</si>
  <si>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</si>
  <si>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</si>
  <si>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</si>
  <si>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</si>
  <si>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</si>
  <si>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</si>
  <si>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</si>
  <si>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</si>
  <si>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</si>
  <si>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</si>
  <si>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</si>
  <si>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</si>
  <si>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</si>
  <si>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</si>
  <si>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</si>
  <si>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</si>
  <si>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</si>
  <si>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</si>
  <si>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</si>
  <si>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</si>
  <si>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</si>
  <si>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</si>
  <si>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</si>
  <si>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</si>
  <si>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</si>
  <si>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</si>
  <si>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</si>
  <si>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</si>
  <si>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</si>
  <si>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</si>
  <si>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</si>
  <si>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</si>
  <si>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</si>
  <si>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</si>
  <si>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</si>
  <si>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</si>
  <si>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</si>
  <si>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</si>
  <si>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</si>
  <si>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</si>
  <si>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</si>
  <si>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</si>
  <si>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</si>
  <si>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</si>
  <si>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</si>
  <si>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</si>
  <si>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</si>
  <si>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</si>
  <si>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</si>
  <si>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</si>
  <si>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</si>
  <si>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</si>
  <si>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</si>
  <si>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</si>
  <si>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</si>
  <si>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</si>
  <si>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</si>
  <si>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</si>
  <si>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</si>
  <si>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</si>
  <si>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</si>
  <si>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</si>
  <si>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</si>
  <si>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</si>
  <si>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</si>
  <si>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</si>
  <si>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</si>
  <si>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</si>
  <si>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</si>
  <si>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</si>
  <si>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</si>
  <si>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</si>
  <si>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</si>
  <si>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</si>
  <si>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</si>
  <si>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</si>
  <si>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</si>
  <si>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</si>
  <si>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</si>
  <si>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</si>
  <si>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</si>
  <si>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</si>
  <si>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</si>
  <si>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</si>
  <si>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</si>
  <si>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</si>
  <si>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</si>
  <si>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</si>
  <si>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</si>
  <si>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</si>
  <si>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</si>
  <si>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</si>
  <si>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</si>
  <si>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</si>
  <si>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</si>
  <si>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</si>
  <si>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</si>
  <si>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</si>
  <si>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</si>
  <si>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</si>
  <si>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</si>
  <si>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</si>
  <si>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</si>
  <si>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</si>
  <si>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</si>
  <si>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</si>
  <si>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</si>
  <si>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</si>
  <si>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</si>
  <si>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</si>
  <si>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</si>
  <si>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</si>
  <si>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</si>
  <si>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</si>
  <si>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</si>
  <si>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</si>
  <si>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</si>
  <si>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</si>
  <si>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</si>
  <si>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</si>
  <si>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</si>
  <si>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</si>
  <si>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</si>
  <si>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</si>
  <si>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</si>
  <si>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</si>
  <si>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</si>
  <si>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</si>
  <si>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</si>
  <si>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</si>
  <si>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</si>
  <si>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</si>
  <si>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</si>
  <si>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</si>
  <si>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</si>
  <si>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</si>
  <si>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</si>
  <si>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</si>
  <si>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</si>
  <si>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</si>
  <si>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</si>
  <si>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</si>
  <si>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</si>
  <si>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</si>
  <si>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</si>
  <si>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</si>
  <si>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</si>
  <si>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</si>
  <si>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</si>
  <si>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</si>
  <si>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</si>
  <si>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</si>
  <si>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</si>
  <si>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</si>
  <si>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</si>
  <si>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</si>
  <si>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</si>
  <si>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</si>
  <si>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</si>
  <si>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</si>
  <si>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</si>
  <si>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</si>
  <si>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</si>
  <si>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</si>
  <si>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</si>
  <si>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</si>
  <si>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</si>
  <si>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</si>
  <si>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</si>
  <si>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</si>
  <si>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</si>
  <si>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</si>
  <si>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</si>
  <si>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</si>
  <si>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</si>
  <si>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</si>
  <si>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</si>
  <si>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</si>
  <si>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</si>
  <si>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</si>
  <si>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</si>
  <si>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</si>
  <si>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</si>
  <si>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</si>
  <si>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</si>
  <si>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</si>
  <si>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</si>
  <si>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</si>
  <si>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</si>
  <si>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</si>
  <si>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</si>
  <si>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</si>
  <si>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</si>
  <si>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</si>
  <si>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</si>
  <si>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</si>
  <si>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</si>
  <si>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</si>
  <si>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</si>
  <si>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</si>
  <si>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</si>
  <si>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</si>
  <si>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</si>
  <si>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</si>
  <si>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</si>
  <si>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</si>
  <si>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</si>
  <si>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</si>
  <si>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</si>
  <si>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</si>
  <si>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</si>
  <si>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</si>
  <si>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</si>
  <si>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</si>
  <si>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</si>
  <si>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</si>
  <si>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</si>
  <si>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</si>
  <si>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</si>
  <si>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</si>
  <si>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</si>
  <si>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</si>
  <si>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</si>
  <si>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</si>
  <si>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</si>
  <si>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</si>
  <si>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</si>
  <si>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</si>
  <si>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</si>
  <si>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</si>
  <si>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</si>
  <si>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</si>
  <si>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</si>
  <si>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</si>
  <si>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</si>
  <si>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</si>
  <si>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</si>
  <si>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</si>
  <si>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</si>
  <si>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</si>
  <si>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</si>
  <si>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</si>
  <si>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</si>
  <si>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</si>
  <si>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</si>
  <si>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</si>
  <si>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</si>
  <si>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</si>
  <si>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</si>
  <si>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</si>
  <si>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</si>
  <si>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</si>
  <si>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</si>
  <si>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</si>
  <si>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</si>
  <si>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</si>
  <si>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</si>
  <si>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</si>
  <si>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</si>
  <si>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</si>
  <si>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</si>
  <si>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</si>
  <si>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</si>
  <si>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</si>
  <si>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</si>
  <si>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</si>
  <si>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</si>
  <si>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</si>
  <si>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</si>
  <si>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</si>
  <si>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</si>
  <si>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</si>
  <si>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</si>
  <si>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</si>
  <si>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</si>
  <si>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</si>
  <si>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</si>
  <si>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</si>
  <si>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</si>
  <si>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</si>
  <si>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</si>
  <si>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</si>
  <si>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</si>
  <si>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</si>
  <si>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</si>
  <si>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</si>
  <si>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</si>
  <si>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</si>
  <si>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</si>
  <si>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</si>
  <si>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</si>
  <si>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</si>
  <si>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</si>
  <si>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</si>
  <si>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</si>
  <si>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</si>
  <si>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</si>
  <si>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</si>
  <si>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</si>
  <si>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</si>
  <si>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</si>
  <si>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</si>
  <si>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</si>
  <si>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</si>
  <si>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</si>
  <si>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</si>
  <si>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</si>
  <si>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</si>
  <si>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</si>
  <si>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</si>
  <si>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</si>
  <si>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</si>
  <si>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</si>
  <si>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</si>
  <si>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</si>
  <si>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</si>
  <si>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</si>
  <si>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</si>
  <si>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</si>
  <si>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</si>
  <si>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</si>
  <si>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</si>
  <si>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</si>
  <si>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</si>
  <si>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</si>
  <si>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</si>
  <si>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</si>
  <si>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</si>
  <si>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</si>
  <si>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</si>
  <si>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</si>
  <si>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</si>
  <si>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</si>
  <si>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</si>
  <si>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</si>
  <si>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</si>
  <si>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</si>
  <si>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</si>
  <si>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</si>
  <si>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</si>
  <si>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</si>
  <si>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</si>
  <si>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</si>
  <si>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</si>
  <si>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</si>
  <si>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</si>
  <si>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</si>
  <si>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</si>
  <si>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</si>
  <si>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</si>
  <si>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</si>
  <si>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</si>
  <si>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</si>
  <si>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</si>
  <si>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</si>
  <si>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</si>
  <si>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</si>
  <si>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</si>
  <si>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</si>
  <si>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</si>
  <si>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</si>
  <si>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</si>
  <si>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</si>
  <si>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</si>
  <si>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</si>
  <si>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</si>
  <si>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</si>
  <si>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</si>
  <si>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</si>
  <si>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</si>
  <si>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</si>
  <si>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</si>
  <si>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</si>
  <si>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</si>
  <si>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</si>
  <si>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</si>
  <si>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</si>
  <si>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</si>
  <si>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</si>
  <si>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</si>
  <si>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</si>
  <si>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</si>
  <si>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</si>
  <si>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</si>
  <si>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</si>
  <si>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</si>
  <si>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</si>
  <si>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</si>
  <si>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</si>
  <si>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</si>
  <si>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</si>
  <si>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</si>
  <si>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</si>
  <si>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</si>
  <si>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</si>
  <si>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</si>
  <si>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</si>
  <si>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</si>
  <si>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</si>
  <si>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</si>
  <si>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</si>
  <si>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</si>
  <si>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</si>
  <si>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</si>
  <si>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</si>
  <si>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</si>
  <si>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</si>
  <si>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</si>
  <si>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</si>
  <si>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</si>
  <si>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</si>
  <si>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</si>
  <si>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</si>
  <si>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</si>
  <si>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</si>
  <si>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</si>
  <si>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</si>
  <si>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</si>
  <si>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</si>
  <si>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</si>
  <si>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</si>
  <si>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</si>
  <si>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</si>
  <si>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</si>
  <si>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</si>
  <si>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</si>
  <si>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</si>
  <si>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</si>
  <si>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</si>
  <si>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</si>
  <si>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</si>
  <si>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</si>
  <si>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</si>
  <si>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</si>
  <si>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</si>
  <si>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</si>
  <si>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</si>
  <si>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</si>
  <si>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</si>
  <si>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</si>
  <si>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</si>
  <si>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</si>
  <si>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</si>
  <si>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</si>
  <si>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</si>
  <si>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</si>
  <si>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</si>
  <si>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</si>
  <si>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</si>
  <si>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</si>
  <si>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</si>
  <si>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</si>
  <si>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</si>
  <si>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</si>
  <si>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</si>
  <si>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</si>
  <si>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</si>
  <si>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</si>
  <si>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</si>
  <si>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</si>
  <si>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</si>
  <si>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</si>
  <si>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</si>
  <si>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</si>
  <si>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</si>
  <si>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</si>
  <si>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</si>
  <si>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</si>
  <si>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</si>
  <si>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</si>
  <si>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</si>
  <si>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</si>
  <si>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</si>
  <si>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</si>
  <si>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</si>
  <si>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</si>
  <si>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</si>
  <si>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</si>
  <si>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</si>
  <si>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</si>
  <si>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</si>
  <si>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</si>
  <si>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</si>
  <si>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</si>
  <si>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</si>
  <si>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</si>
  <si>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</si>
  <si>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</si>
  <si>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</si>
  <si>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</si>
  <si>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</si>
  <si>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</si>
  <si>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</si>
  <si>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</si>
  <si>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</si>
  <si>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</si>
  <si>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</si>
  <si>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</si>
  <si>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</si>
  <si>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</si>
  <si>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</si>
  <si>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</si>
  <si>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</si>
  <si>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</si>
  <si>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</si>
  <si>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</si>
  <si>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</si>
  <si>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</si>
  <si>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</si>
  <si>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</si>
  <si>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</si>
  <si>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</si>
  <si>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</si>
  <si>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</si>
  <si>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</si>
  <si>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</si>
  <si>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</si>
  <si>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</si>
  <si>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</si>
  <si>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</si>
  <si>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</si>
  <si>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</si>
  <si>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</si>
  <si>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</si>
  <si>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</si>
  <si>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</si>
  <si>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</si>
  <si>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</si>
  <si>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</si>
  <si>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</si>
  <si>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</si>
  <si>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</si>
  <si>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</si>
  <si>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</si>
  <si>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</si>
  <si>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</si>
  <si>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</si>
  <si>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</si>
  <si>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</si>
  <si>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</si>
  <si>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</si>
  <si>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</si>
  <si>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</si>
  <si>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</si>
  <si>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</si>
  <si>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</si>
  <si>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</si>
  <si>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</si>
  <si>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</si>
  <si>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</si>
  <si>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</si>
  <si>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</si>
  <si>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</si>
  <si>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</si>
  <si>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</si>
  <si>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</si>
  <si>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</si>
  <si>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</si>
  <si>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</si>
  <si>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</si>
  <si>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</si>
  <si>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</si>
  <si>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</si>
  <si>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</si>
  <si>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</si>
  <si>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</si>
  <si>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</si>
  <si>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</si>
  <si>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</si>
  <si>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</si>
  <si>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</si>
  <si>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</si>
  <si>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</si>
  <si>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</si>
  <si>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</si>
  <si>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</si>
  <si>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</si>
  <si>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</si>
  <si>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</si>
  <si>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</si>
  <si>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</si>
  <si>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</si>
  <si>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</si>
  <si>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</si>
  <si>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</si>
  <si>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</si>
  <si>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</si>
  <si>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</si>
  <si>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</si>
  <si>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</si>
  <si>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</si>
  <si>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</si>
  <si>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</si>
  <si>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</si>
  <si>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</si>
  <si>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</si>
  <si>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</si>
  <si>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</si>
  <si>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</si>
  <si>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</si>
  <si>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</si>
  <si>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</si>
  <si>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</si>
  <si>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</si>
  <si>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</si>
  <si>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</si>
  <si>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</si>
  <si>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</si>
  <si>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</si>
  <si>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</si>
  <si>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</si>
  <si>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</si>
  <si>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</si>
  <si>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</si>
  <si>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</si>
  <si>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</si>
  <si>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</si>
  <si>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</si>
  <si>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</si>
  <si>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</si>
  <si>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</si>
  <si>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</si>
  <si>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</si>
  <si>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</si>
  <si>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</si>
  <si>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</si>
  <si>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</si>
  <si>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</si>
  <si>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</si>
  <si>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</si>
  <si>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</si>
  <si>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</si>
  <si>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</si>
  <si>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</si>
  <si>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</si>
  <si>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</si>
  <si>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</si>
  <si>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</si>
  <si>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</si>
  <si>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</si>
  <si>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</si>
  <si>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</si>
  <si>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</si>
  <si>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</si>
  <si>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</si>
  <si>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</si>
  <si>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</si>
  <si>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</si>
  <si>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</si>
  <si>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</si>
  <si>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</si>
  <si>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</si>
  <si>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</si>
  <si>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</si>
  <si>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</si>
  <si>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</si>
  <si>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</si>
  <si>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</si>
  <si>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</si>
  <si>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</si>
  <si>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</si>
  <si>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</si>
  <si>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</si>
  <si>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</si>
  <si>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</si>
  <si>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</si>
  <si>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</si>
  <si>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</si>
  <si>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</si>
  <si>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</si>
  <si>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</si>
  <si>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</si>
  <si>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</si>
  <si>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</si>
  <si>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</si>
  <si>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</si>
  <si>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</si>
  <si>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</si>
  <si>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</si>
  <si>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</si>
  <si>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</si>
  <si>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</si>
  <si>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</si>
  <si>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</si>
  <si>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</si>
  <si>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</si>
  <si>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</si>
  <si>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</si>
  <si>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</si>
  <si>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</si>
  <si>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</si>
  <si>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</si>
  <si>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</si>
  <si>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</si>
  <si>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</si>
  <si>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</si>
  <si>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</si>
  <si>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</si>
  <si>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</si>
  <si>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</si>
  <si>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</si>
  <si>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</si>
  <si>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</si>
  <si>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</si>
  <si>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</si>
  <si>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</si>
  <si>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</si>
  <si>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</si>
  <si>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</si>
  <si>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</si>
  <si>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</si>
  <si>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</si>
  <si>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</si>
  <si>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</si>
  <si>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</si>
  <si>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</si>
  <si>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</si>
  <si>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</si>
  <si>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</si>
  <si>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</si>
  <si>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</si>
  <si>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</si>
  <si>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</si>
  <si>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</si>
  <si>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</si>
  <si>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</si>
  <si>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</si>
  <si>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</si>
  <si>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</si>
  <si>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</si>
  <si>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</si>
  <si>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</si>
  <si>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</si>
  <si>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</si>
  <si>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</si>
  <si>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</si>
  <si>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</si>
  <si>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</si>
  <si>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</si>
  <si>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</si>
  <si>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</si>
  <si>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</si>
  <si>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</si>
  <si>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</si>
  <si>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</si>
  <si>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</si>
  <si>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</si>
  <si>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</si>
  <si>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</si>
  <si>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</si>
  <si>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</si>
  <si>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</si>
  <si>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</si>
  <si>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</si>
  <si>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</si>
  <si>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</si>
  <si>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</si>
  <si>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</si>
  <si>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</si>
  <si>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</si>
  <si>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</si>
  <si>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</si>
  <si>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</si>
  <si>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</si>
  <si>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</si>
  <si>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</si>
  <si>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</si>
  <si>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</si>
  <si>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</si>
  <si>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</si>
  <si>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</si>
  <si>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</si>
  <si>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</si>
  <si>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</si>
  <si>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</si>
  <si>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</si>
  <si>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</si>
  <si>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</si>
  <si>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</si>
  <si>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</si>
  <si>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</si>
  <si>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</si>
  <si>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</si>
  <si>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</si>
  <si>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</si>
  <si>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</si>
  <si>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</si>
  <si>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</si>
  <si>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</si>
  <si>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</si>
  <si>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</si>
  <si>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</si>
  <si>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</si>
  <si>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</si>
  <si>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</si>
  <si>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</si>
  <si>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</si>
  <si>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</si>
  <si>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</si>
  <si>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</si>
  <si>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</si>
  <si>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</si>
  <si>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</si>
  <si>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</si>
  <si>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</si>
  <si>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</si>
  <si>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</si>
  <si>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</si>
  <si>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</si>
  <si>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</si>
  <si>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</si>
  <si>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</si>
  <si>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</si>
  <si>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</si>
  <si>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</si>
  <si>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</si>
  <si>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</si>
  <si>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</si>
  <si>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</si>
  <si>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</si>
  <si>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</si>
  <si>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</si>
  <si>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</si>
  <si>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</si>
  <si>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</si>
  <si>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</si>
  <si>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</si>
  <si>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</si>
  <si>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</si>
  <si>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</si>
  <si>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</si>
  <si>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</si>
  <si>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</si>
  <si>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</si>
  <si>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</si>
  <si>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</si>
  <si>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</si>
  <si>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</si>
  <si>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</si>
  <si>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</si>
  <si>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</si>
  <si>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</si>
  <si>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</si>
  <si>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</si>
  <si>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</si>
  <si>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</si>
  <si>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</si>
  <si>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</si>
  <si>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</si>
  <si>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</si>
  <si>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</si>
  <si>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</si>
  <si>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</si>
  <si>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</si>
  <si>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</si>
  <si>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</si>
  <si>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</si>
  <si>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</si>
  <si>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</si>
  <si>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</si>
  <si>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</si>
  <si>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</si>
  <si>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</si>
  <si>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</si>
  <si>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</si>
  <si>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</si>
  <si>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</si>
  <si>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</si>
  <si>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</si>
  <si>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</si>
  <si>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</si>
  <si>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</si>
  <si>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</si>
  <si>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</si>
  <si>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</si>
  <si>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</si>
  <si>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</si>
  <si>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</si>
  <si>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</si>
  <si>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</si>
  <si>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</si>
  <si>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</si>
  <si>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</si>
  <si>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</si>
  <si>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</si>
  <si>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</si>
  <si>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</si>
  <si>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</si>
  <si>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</si>
  <si>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</si>
  <si>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</si>
  <si>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</si>
  <si>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</si>
  <si>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</si>
  <si>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</si>
  <si>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</si>
  <si>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</si>
  <si>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</si>
  <si>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</si>
  <si>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</si>
  <si>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</si>
  <si>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</si>
  <si>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</si>
  <si>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</si>
  <si>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</si>
  <si>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</si>
  <si>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</si>
  <si>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</si>
  <si>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</si>
  <si>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</si>
  <si>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</si>
  <si>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</si>
  <si>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</si>
  <si>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</si>
  <si>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</si>
  <si>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</si>
  <si>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</si>
  <si>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</si>
  <si>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</si>
  <si>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</si>
  <si>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</si>
  <si>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</si>
  <si>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</si>
  <si>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</si>
  <si>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</si>
  <si>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</si>
  <si>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</si>
  <si>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</si>
  <si>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</si>
  <si>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</si>
  <si>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</si>
  <si>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</si>
  <si>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</si>
  <si>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</si>
  <si>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</si>
  <si>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</si>
  <si>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</si>
  <si>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</si>
  <si>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</si>
  <si>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</si>
  <si>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</si>
  <si>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</si>
  <si>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</si>
  <si>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</si>
  <si>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</si>
  <si>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</si>
  <si>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</si>
  <si>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</si>
  <si>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</si>
  <si>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</si>
  <si>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</si>
  <si>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</si>
  <si>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</si>
  <si>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</si>
  <si>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</si>
  <si>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</si>
  <si>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</si>
  <si>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</si>
  <si>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</si>
  <si>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</si>
  <si>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</si>
  <si>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</si>
  <si>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</si>
  <si>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</si>
  <si>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</si>
  <si>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</si>
  <si>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</si>
  <si>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</si>
  <si>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</si>
  <si>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</si>
  <si>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</si>
  <si>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</si>
  <si>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</si>
  <si>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</si>
  <si>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</si>
  <si>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</si>
  <si>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</si>
  <si>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</si>
  <si>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</si>
  <si>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</si>
  <si>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</si>
  <si>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</si>
  <si>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</si>
  <si>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</si>
  <si>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</si>
  <si>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</si>
  <si>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</si>
  <si>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</si>
  <si>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</si>
  <si>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</si>
  <si>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</si>
  <si>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</si>
  <si>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</si>
  <si>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</si>
  <si>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</si>
  <si>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</si>
  <si>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</si>
  <si>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</si>
  <si>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</si>
  <si>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</si>
  <si>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</si>
  <si>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</si>
  <si>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</si>
  <si>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</si>
  <si>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</si>
  <si>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</si>
  <si>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</si>
  <si>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</si>
  <si>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</si>
  <si>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</si>
  <si>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</si>
  <si>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</si>
  <si>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</si>
  <si>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</si>
  <si>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</si>
  <si>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</si>
  <si>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</si>
  <si>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</si>
  <si>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</si>
  <si>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</si>
  <si>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</si>
  <si>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</si>
  <si>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</si>
  <si>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</si>
  <si>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</si>
  <si>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</si>
  <si>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</si>
  <si>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</si>
  <si>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</si>
  <si>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</si>
  <si>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</si>
  <si>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</si>
  <si>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</si>
  <si>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</si>
  <si>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</si>
  <si>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</si>
  <si>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</si>
  <si>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</si>
  <si>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</si>
  <si>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</si>
  <si>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</si>
  <si>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</si>
  <si>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</si>
  <si>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</si>
  <si>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</si>
  <si>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</si>
  <si>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</si>
  <si>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</si>
  <si>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</si>
  <si>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</si>
  <si>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</si>
  <si>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</si>
  <si>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</si>
  <si>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</si>
  <si>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</si>
  <si>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</si>
  <si>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</si>
  <si>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</si>
  <si>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</si>
  <si>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</si>
  <si>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</si>
  <si>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</si>
  <si>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</si>
  <si>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</si>
  <si>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</si>
  <si>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</si>
  <si>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</si>
  <si>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</si>
  <si>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</si>
  <si>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</si>
  <si>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</si>
  <si>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</si>
  <si>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</si>
  <si>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</si>
  <si>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</si>
  <si>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</si>
  <si>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</si>
  <si>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</si>
  <si>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</si>
  <si>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</si>
  <si>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</si>
  <si>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</si>
  <si>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</si>
  <si>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</si>
  <si>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</si>
  <si>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</si>
  <si>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</si>
  <si>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</si>
  <si>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</si>
  <si>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</si>
  <si>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</si>
  <si>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</si>
  <si>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</si>
  <si>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</si>
  <si>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</si>
  <si>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</si>
  <si>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</si>
  <si>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</si>
  <si>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</si>
  <si>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</si>
  <si>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</si>
  <si>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</si>
  <si>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</si>
  <si>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</si>
  <si>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</si>
  <si>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</si>
  <si>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</si>
  <si>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</si>
  <si>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</si>
  <si>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</si>
  <si>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</si>
  <si>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</si>
  <si>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</si>
  <si>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</si>
  <si>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</si>
  <si>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</si>
  <si>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</si>
  <si>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</si>
  <si>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</si>
  <si>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</si>
  <si>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</si>
  <si>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</si>
  <si>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</si>
  <si>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</si>
  <si>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</si>
  <si>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</si>
  <si>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</si>
  <si>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</si>
  <si>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</si>
  <si>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</si>
  <si>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</si>
  <si>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</si>
  <si>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</si>
  <si>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</si>
  <si>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</si>
  <si>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</si>
  <si>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</si>
  <si>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</si>
  <si>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</si>
  <si>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</si>
  <si>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</si>
  <si>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</si>
  <si>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</si>
  <si>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</si>
  <si>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</si>
  <si>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</si>
  <si>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</si>
  <si>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</si>
  <si>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</si>
  <si>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</si>
  <si>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</si>
  <si>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</si>
  <si>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</si>
  <si>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</si>
  <si>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</si>
  <si>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</si>
  <si>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</si>
  <si>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</si>
  <si>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</si>
  <si>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</si>
  <si>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</si>
  <si>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</si>
  <si>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</si>
  <si>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</si>
  <si>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</si>
  <si>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</si>
  <si>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</si>
  <si>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</si>
  <si>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</si>
  <si>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</si>
  <si>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</si>
  <si>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</si>
  <si>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</si>
  <si>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</si>
  <si>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</si>
  <si>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</si>
  <si>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</si>
  <si>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</si>
  <si>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</si>
  <si>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</si>
  <si>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</si>
  <si>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</si>
  <si>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</si>
  <si>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</si>
  <si>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</si>
  <si>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</si>
  <si>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</si>
  <si>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</si>
  <si>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</si>
  <si>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</si>
  <si>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</si>
  <si>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</si>
  <si>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</si>
  <si>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</si>
  <si>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</si>
  <si>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</si>
  <si>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</si>
  <si>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</si>
  <si>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</si>
  <si>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</si>
  <si>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</si>
  <si>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</si>
  <si>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</si>
  <si>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</si>
  <si>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</si>
  <si>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</si>
  <si>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</si>
  <si>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</si>
  <si>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</si>
  <si>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</si>
  <si>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</si>
  <si>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</si>
  <si>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</si>
  <si>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</si>
  <si>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</si>
  <si>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</si>
  <si>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</si>
  <si>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</si>
  <si>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</si>
  <si>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</si>
  <si>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</si>
  <si>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</si>
  <si>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</si>
  <si>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</si>
  <si>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</si>
  <si>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</si>
  <si>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</si>
  <si>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</si>
  <si>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</si>
  <si>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</si>
  <si>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</si>
  <si>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</si>
  <si>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</si>
  <si>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</si>
  <si>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</si>
  <si>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</si>
  <si>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</si>
  <si>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</si>
  <si>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</si>
  <si>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</si>
  <si>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</si>
  <si>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</si>
  <si>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</si>
  <si>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</si>
  <si>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</si>
  <si>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</si>
  <si>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</si>
  <si>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</si>
  <si>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</si>
  <si>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</si>
  <si>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</si>
  <si>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</si>
  <si>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</si>
  <si>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</si>
  <si>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</si>
  <si>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</si>
  <si>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</si>
  <si>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</si>
  <si>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</si>
  <si>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</si>
  <si>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</si>
  <si>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</si>
  <si>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</si>
  <si>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</si>
  <si>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</si>
  <si>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</si>
  <si>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</si>
  <si>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</si>
  <si>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</si>
  <si>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</si>
  <si>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</si>
  <si>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</si>
  <si>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</si>
  <si>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</si>
  <si>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</si>
  <si>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</si>
  <si>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</si>
  <si>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</si>
  <si>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</si>
  <si>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</si>
  <si>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</si>
  <si>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</si>
  <si>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</si>
  <si>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</si>
  <si>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</si>
  <si>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</si>
  <si>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</si>
  <si>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</si>
  <si>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</si>
  <si>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</si>
  <si>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</si>
  <si>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</si>
  <si>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</si>
  <si>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</si>
  <si>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</si>
  <si>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</si>
  <si>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</si>
  <si>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</si>
  <si>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</si>
  <si>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</si>
  <si>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</si>
  <si>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</si>
  <si>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</si>
  <si>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</si>
  <si>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</si>
  <si>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</si>
  <si>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</si>
  <si>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</si>
  <si>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</si>
  <si>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</si>
  <si>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</si>
  <si>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</si>
  <si>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</si>
  <si>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</si>
  <si>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</si>
  <si>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</si>
  <si>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</si>
  <si>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</si>
  <si>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</si>
  <si>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</si>
  <si>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</si>
  <si>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</si>
  <si>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</si>
  <si>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</si>
  <si>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</si>
  <si>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</si>
  <si>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</si>
  <si>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</si>
  <si>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</si>
  <si>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</si>
  <si>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</si>
  <si>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</si>
  <si>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</si>
  <si>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</si>
  <si>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</si>
  <si>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</si>
  <si>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</si>
  <si>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</si>
  <si>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</si>
  <si>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</si>
  <si>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</si>
  <si>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</si>
  <si>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</si>
  <si>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</si>
  <si>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</si>
  <si>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</si>
  <si>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</si>
  <si>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</si>
  <si>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</si>
  <si>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</si>
  <si>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</si>
  <si>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</si>
  <si>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</si>
  <si>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</si>
  <si>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</si>
  <si>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</si>
  <si>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</si>
  <si>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</si>
  <si>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</si>
  <si>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</si>
  <si>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</si>
  <si>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</si>
  <si>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</si>
  <si>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</si>
  <si>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</si>
  <si>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</si>
  <si>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</si>
  <si>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</si>
  <si>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</si>
  <si>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</si>
  <si>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</si>
  <si>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</si>
  <si>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</si>
  <si>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</si>
  <si>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</si>
  <si>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</si>
  <si>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</si>
  <si>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</si>
  <si>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</si>
  <si>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</si>
  <si>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</si>
  <si>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</si>
  <si>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</si>
  <si>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</si>
  <si>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</si>
  <si>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</si>
  <si>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</si>
  <si>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</si>
  <si>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</si>
  <si>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</si>
  <si>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</si>
  <si>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</si>
  <si>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</si>
  <si>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</si>
  <si>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</si>
  <si>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</si>
  <si>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</si>
  <si>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</si>
  <si>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</si>
  <si>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</si>
  <si>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</si>
  <si>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</si>
  <si>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</si>
  <si>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</si>
  <si>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</si>
  <si>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</si>
  <si>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</si>
  <si>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</si>
  <si>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</si>
  <si>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</si>
  <si>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</si>
  <si>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</si>
  <si>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</si>
  <si>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</si>
  <si>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</si>
  <si>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</si>
  <si>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</si>
  <si>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</si>
  <si>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</si>
  <si>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</si>
  <si>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</si>
  <si>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</si>
  <si>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</si>
  <si>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</si>
  <si>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</si>
  <si>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</si>
  <si>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</si>
  <si>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</si>
  <si>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</si>
  <si>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</si>
  <si>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</si>
  <si>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</si>
  <si>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</si>
  <si>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</si>
  <si>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</si>
  <si>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</si>
  <si>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</si>
  <si>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</si>
  <si>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</si>
  <si>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</si>
  <si>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</si>
  <si>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</si>
  <si>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</si>
  <si>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</si>
  <si>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</si>
  <si>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</si>
  <si>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</si>
  <si>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</si>
  <si>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</si>
  <si>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</si>
  <si>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</si>
  <si>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</si>
  <si>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</si>
  <si>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</si>
  <si>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</si>
  <si>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</si>
  <si>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</si>
  <si>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</si>
  <si>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</si>
  <si>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</si>
  <si>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</si>
  <si>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</si>
  <si>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</si>
  <si>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</si>
  <si>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</si>
  <si>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</si>
  <si>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</si>
  <si>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</si>
  <si>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</si>
  <si>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</si>
  <si>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</si>
  <si>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</si>
  <si>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</si>
  <si>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</si>
  <si>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</si>
  <si>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</si>
  <si>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</si>
  <si>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</si>
  <si>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</si>
  <si>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</si>
  <si>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</si>
  <si>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</si>
  <si>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</si>
  <si>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</si>
  <si>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</si>
  <si>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</si>
  <si>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</si>
  <si>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</si>
  <si>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</si>
  <si>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</si>
  <si>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</si>
  <si>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</si>
  <si>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</si>
  <si>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</si>
  <si>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</si>
  <si>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</si>
  <si>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</si>
  <si>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</si>
  <si>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</si>
  <si>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</si>
  <si>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</si>
  <si>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</si>
  <si>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</si>
  <si>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</si>
  <si>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</si>
  <si>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</si>
  <si>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</si>
  <si>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</si>
  <si>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</si>
  <si>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</si>
  <si>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</si>
  <si>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</si>
  <si>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</si>
  <si>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</si>
  <si>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</si>
  <si>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</si>
  <si>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</si>
  <si>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</si>
  <si>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</si>
  <si>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</si>
  <si>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</si>
  <si>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</si>
  <si>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</si>
  <si>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</si>
  <si>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</si>
  <si>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</si>
  <si>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</si>
  <si>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</si>
  <si>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</si>
  <si>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</si>
  <si>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</si>
  <si>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</si>
  <si>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</si>
  <si>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</si>
  <si>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</si>
  <si>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</si>
  <si>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</si>
  <si>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</si>
  <si>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</si>
  <si>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</si>
  <si>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</si>
  <si>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</si>
  <si>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</si>
  <si>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</si>
  <si>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</si>
  <si>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</si>
  <si>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</si>
  <si>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</si>
  <si>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</si>
  <si>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</si>
  <si>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</si>
  <si>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</si>
  <si>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</si>
  <si>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</si>
  <si>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</si>
  <si>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</si>
  <si>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</si>
  <si>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</si>
  <si>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</si>
  <si>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</si>
  <si>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</si>
  <si>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</si>
  <si>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</si>
  <si>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</si>
  <si>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</si>
  <si>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</si>
  <si>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</si>
  <si>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</si>
  <si>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</si>
  <si>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</si>
  <si>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</si>
  <si>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</si>
  <si>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</si>
  <si>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</si>
  <si>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</si>
  <si>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</si>
  <si>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</si>
  <si>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</si>
  <si>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</si>
  <si>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</si>
  <si>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</si>
  <si>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</si>
  <si>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</si>
  <si>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</si>
  <si>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</si>
  <si>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</si>
  <si>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</si>
  <si>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</si>
  <si>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</si>
  <si>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</si>
  <si>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</si>
  <si>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</si>
  <si>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</si>
  <si>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</si>
  <si>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</si>
  <si>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</si>
  <si>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</si>
  <si>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</si>
  <si>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</si>
  <si>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</si>
  <si>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</si>
  <si>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</si>
  <si>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</si>
  <si>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</si>
  <si>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</si>
  <si>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</si>
  <si>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</si>
  <si>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</si>
  <si>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</si>
  <si>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</si>
  <si>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</si>
  <si>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</si>
  <si>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</si>
  <si>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</si>
  <si>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</si>
  <si>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</si>
  <si>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</si>
  <si>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</si>
  <si>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</si>
  <si>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</si>
  <si>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</si>
  <si>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</si>
  <si>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</si>
  <si>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</si>
  <si>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</si>
  <si>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</si>
  <si>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</si>
  <si>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</si>
  <si>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</si>
  <si>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</si>
  <si>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</si>
  <si>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</si>
  <si>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</si>
  <si>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</si>
  <si>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</si>
  <si>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</si>
  <si>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</si>
  <si>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</si>
  <si>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</si>
  <si>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</si>
  <si>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</si>
  <si>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</si>
  <si>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</si>
  <si>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</si>
  <si>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</si>
  <si>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</si>
  <si>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</si>
  <si>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</si>
  <si>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</si>
  <si>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</si>
  <si>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</si>
  <si>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</si>
  <si>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</si>
  <si>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</si>
  <si>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</si>
  <si>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</si>
  <si>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</si>
  <si>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</si>
  <si>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</si>
  <si>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</si>
  <si>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</si>
  <si>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</si>
  <si>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</si>
  <si>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</si>
  <si>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</si>
  <si>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</si>
  <si>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</si>
  <si>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</si>
  <si>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</si>
  <si>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</si>
  <si>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</si>
  <si>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</si>
  <si>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</si>
  <si>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</si>
  <si>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</si>
  <si>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</si>
  <si>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</si>
  <si>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</si>
  <si>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</si>
  <si>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</si>
  <si>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</si>
  <si>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</si>
  <si>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</si>
  <si>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</si>
  <si>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</si>
  <si>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</si>
  <si>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</si>
  <si>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</si>
  <si>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</si>
  <si>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</si>
  <si>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</si>
  <si>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</si>
  <si>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</si>
  <si>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</si>
  <si>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</si>
  <si>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</si>
  <si>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</si>
  <si>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</si>
  <si>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</si>
  <si>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</si>
  <si>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</si>
  <si>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</si>
  <si>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</si>
  <si>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</si>
  <si>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</si>
  <si>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</si>
  <si>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</si>
  <si>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</si>
  <si>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</si>
  <si>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</si>
  <si>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</si>
  <si>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</si>
  <si>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</si>
  <si>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</si>
  <si>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</si>
  <si>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</si>
  <si>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</si>
  <si>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</si>
  <si>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</si>
  <si>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</si>
  <si>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</si>
  <si>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</si>
  <si>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</si>
  <si>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</si>
  <si>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</si>
  <si>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</si>
  <si>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</si>
  <si>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</si>
  <si>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</si>
  <si>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</si>
  <si>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</si>
  <si>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</si>
  <si>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</si>
  <si>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</si>
  <si>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</si>
  <si>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</si>
  <si>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</si>
  <si>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</si>
  <si>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</si>
  <si>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</si>
  <si>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</si>
  <si>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</si>
  <si>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</si>
  <si>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</si>
  <si>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</si>
  <si>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</si>
  <si>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</si>
  <si>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</si>
  <si>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</si>
  <si>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</si>
  <si>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</si>
  <si>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</si>
  <si>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</si>
  <si>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</si>
  <si>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</si>
  <si>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</si>
  <si>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</si>
  <si>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</si>
  <si>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</si>
  <si>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</si>
  <si>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</si>
  <si>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</si>
  <si>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</si>
  <si>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</si>
  <si>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</si>
  <si>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</si>
  <si>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</si>
  <si>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</si>
  <si>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</si>
  <si>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</si>
  <si>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</si>
  <si>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</si>
  <si>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</si>
  <si>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</si>
  <si>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</si>
  <si>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</si>
  <si>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</si>
  <si>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</si>
  <si>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</si>
  <si>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</si>
  <si>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</si>
  <si>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</si>
  <si>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</si>
  <si>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</si>
  <si>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</si>
  <si>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</si>
  <si>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</si>
  <si>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</si>
  <si>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</si>
  <si>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</si>
  <si>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</si>
  <si>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</si>
  <si>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</si>
  <si>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</si>
  <si>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</si>
  <si>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</si>
  <si>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</si>
  <si>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</si>
  <si>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</si>
  <si>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</si>
  <si>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</si>
  <si>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</si>
  <si>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</si>
  <si>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</si>
  <si>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</si>
  <si>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</si>
  <si>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</si>
  <si>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</si>
  <si>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</si>
  <si>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</si>
  <si>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</si>
  <si>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</si>
  <si>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</si>
  <si>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</si>
  <si>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</si>
  <si>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</si>
  <si>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</si>
  <si>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</si>
  <si>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</si>
  <si>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</si>
  <si>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</si>
  <si>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</si>
  <si>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</si>
  <si>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</si>
  <si>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</si>
  <si>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</si>
  <si>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</si>
  <si>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</si>
  <si>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</si>
  <si>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</si>
  <si>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</si>
  <si>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</si>
  <si>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</si>
  <si>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</si>
  <si>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</si>
  <si>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</si>
  <si>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</si>
  <si>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</si>
  <si>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</si>
  <si>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</si>
  <si>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</si>
  <si>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</si>
  <si>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</si>
  <si>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</si>
  <si>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</si>
  <si>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</si>
  <si>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</si>
  <si>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</si>
  <si>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</si>
  <si>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</si>
  <si>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</si>
  <si>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</si>
  <si>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</si>
  <si>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</si>
  <si>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</si>
  <si>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</si>
  <si>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</si>
  <si>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</si>
  <si>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</si>
  <si>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</si>
  <si>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</si>
  <si>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</si>
  <si>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</si>
  <si>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</si>
  <si>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</si>
  <si>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</si>
  <si>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</si>
  <si>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</si>
  <si>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</si>
  <si>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</si>
  <si>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</si>
  <si>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</si>
  <si>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</si>
  <si>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</si>
  <si>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</si>
  <si>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</si>
  <si>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</si>
  <si>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</si>
  <si>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</si>
  <si>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</si>
  <si>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</si>
  <si>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</si>
  <si>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</si>
  <si>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</si>
  <si>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</si>
  <si>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</si>
  <si>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</si>
  <si>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</si>
  <si>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</si>
  <si>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</si>
  <si>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</si>
  <si>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</si>
  <si>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</si>
  <si>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</si>
  <si>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</si>
  <si>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</si>
  <si>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</si>
  <si>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</si>
  <si>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</si>
  <si>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</si>
  <si>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</si>
  <si>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</si>
  <si>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</si>
  <si>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</si>
  <si>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</si>
  <si>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</si>
  <si>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</si>
  <si>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</si>
  <si>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</si>
  <si>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</si>
  <si>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</si>
  <si>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</si>
  <si>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</si>
  <si>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</si>
  <si>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</si>
  <si>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</si>
  <si>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</si>
  <si>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</si>
  <si>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</si>
  <si>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</si>
  <si>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</si>
  <si>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</si>
  <si>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</si>
  <si>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</si>
  <si>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</si>
  <si>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</si>
  <si>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</si>
  <si>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</si>
  <si>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</si>
  <si>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</si>
  <si>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</si>
  <si>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</si>
  <si>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</si>
  <si>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</si>
  <si>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</si>
  <si>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</si>
  <si>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</si>
  <si>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</si>
  <si>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</si>
  <si>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</si>
  <si>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</si>
  <si>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</si>
  <si>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</si>
  <si>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</si>
  <si>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</si>
  <si>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</si>
  <si>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</si>
  <si>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</si>
  <si>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</si>
  <si>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</si>
  <si>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</si>
  <si>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</si>
  <si>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</si>
  <si>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</si>
  <si>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</si>
  <si>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</si>
  <si>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</si>
  <si>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</si>
  <si>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</si>
  <si>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</si>
  <si>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</si>
  <si>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</si>
  <si>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</si>
  <si>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</si>
  <si>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</si>
  <si>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</si>
  <si>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</si>
  <si>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</si>
  <si>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</si>
  <si>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</si>
  <si>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</si>
  <si>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</si>
  <si>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</si>
  <si>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</si>
  <si>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</si>
  <si>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</si>
  <si>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</si>
  <si>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</si>
  <si>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</si>
  <si>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</si>
  <si>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</si>
  <si>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</si>
  <si>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</si>
  <si>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</si>
  <si>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</si>
  <si>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</si>
  <si>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</si>
  <si>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</si>
  <si>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</si>
  <si>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</si>
  <si>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</si>
  <si>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</si>
  <si>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</si>
  <si>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</si>
  <si>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</si>
  <si>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</si>
  <si>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</si>
  <si>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</si>
  <si>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</si>
  <si>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</si>
  <si>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</si>
  <si>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</si>
  <si>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</si>
  <si>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</si>
  <si>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</si>
  <si>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</si>
  <si>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</si>
  <si>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</si>
  <si>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</si>
  <si>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</si>
  <si>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</si>
  <si>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</si>
  <si>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</si>
  <si>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</si>
  <si>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</si>
  <si>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</si>
  <si>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</si>
  <si>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</si>
  <si>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</si>
  <si>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</si>
  <si>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</si>
  <si>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</si>
  <si>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</si>
  <si>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</si>
  <si>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</si>
  <si>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</si>
  <si>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</si>
  <si>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</si>
  <si>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</si>
  <si>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</si>
  <si>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</si>
  <si>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</si>
  <si>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</si>
  <si>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</si>
  <si>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</si>
  <si>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</si>
  <si>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</si>
  <si>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</si>
  <si>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</si>
  <si>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</si>
  <si>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</si>
  <si>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</si>
  <si>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</si>
  <si>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</si>
  <si>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</si>
  <si>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</si>
  <si>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</si>
  <si>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</si>
  <si>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</si>
  <si>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</si>
  <si>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</si>
  <si>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</si>
  <si>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</si>
  <si>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</si>
  <si>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</si>
  <si>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</si>
  <si>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</si>
  <si>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</si>
  <si>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</si>
  <si>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</si>
  <si>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</si>
  <si>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</si>
  <si>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</si>
  <si>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</si>
  <si>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</si>
  <si>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</si>
  <si>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</si>
  <si>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</si>
  <si>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</si>
  <si>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</si>
  <si>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</si>
  <si>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</si>
  <si>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</si>
  <si>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</si>
  <si>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</si>
  <si>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</si>
  <si>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</si>
  <si>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</si>
  <si>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</si>
  <si>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</si>
  <si>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</si>
  <si>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</si>
  <si>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</si>
  <si>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</si>
  <si>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</si>
  <si>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</si>
  <si>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</si>
  <si>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</si>
  <si>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</si>
  <si>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</si>
  <si>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</si>
  <si>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</si>
  <si>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</si>
  <si>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</si>
  <si>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</si>
  <si>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</si>
  <si>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</si>
  <si>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</si>
  <si>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</si>
  <si>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</si>
  <si>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</si>
  <si>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</si>
  <si>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</si>
  <si>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</si>
  <si>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</si>
  <si>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</si>
  <si>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</si>
  <si>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</si>
  <si>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</si>
  <si>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</si>
  <si>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</si>
  <si>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</si>
  <si>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</si>
  <si>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</si>
  <si>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</si>
  <si>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</si>
  <si>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</si>
  <si>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</si>
  <si>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</si>
  <si>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</si>
  <si>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</si>
  <si>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</si>
  <si>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</si>
  <si>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</si>
  <si>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</si>
  <si>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</si>
  <si>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</si>
  <si>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</si>
  <si>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</si>
  <si>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</si>
  <si>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</si>
  <si>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</si>
  <si>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</si>
  <si>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</si>
  <si>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</si>
  <si>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</si>
  <si>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</si>
  <si>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</si>
  <si>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</si>
  <si>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</si>
  <si>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</si>
  <si>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</si>
  <si>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</si>
  <si>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</si>
  <si>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</si>
  <si>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</si>
  <si>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</si>
  <si>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</si>
  <si>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</si>
  <si>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</si>
  <si>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</si>
  <si>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</si>
  <si>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</si>
  <si>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</si>
  <si>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</si>
  <si>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</si>
  <si>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</si>
  <si>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</si>
  <si>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</si>
  <si>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</si>
  <si>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</si>
  <si>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</si>
  <si>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</si>
  <si>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</si>
  <si>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</si>
  <si>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</si>
  <si>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</si>
  <si>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</si>
  <si>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</si>
  <si>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</si>
  <si>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</si>
  <si>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</si>
  <si>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</si>
  <si>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</si>
  <si>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</si>
  <si>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</si>
  <si>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</si>
  <si>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</si>
  <si>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</si>
  <si>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</si>
  <si>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</si>
  <si>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</si>
  <si>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</si>
  <si>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</si>
  <si>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</si>
  <si>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</si>
  <si>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</si>
  <si>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</si>
  <si>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</si>
  <si>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</si>
  <si>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</si>
  <si>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</si>
  <si>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</si>
  <si>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</si>
  <si>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</si>
  <si>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</si>
  <si>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</si>
  <si>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</si>
  <si>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</si>
  <si>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</si>
  <si>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</si>
  <si>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</si>
  <si>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</si>
  <si>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</si>
  <si>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</si>
  <si>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</si>
  <si>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</si>
  <si>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</si>
  <si>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</si>
  <si>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</si>
  <si>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</si>
  <si>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</si>
  <si>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</si>
  <si>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</si>
  <si>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</si>
  <si>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</si>
  <si>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</si>
  <si>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</si>
  <si>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</si>
  <si>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</si>
  <si>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</si>
  <si>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</si>
  <si>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</si>
  <si>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</si>
  <si>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</si>
  <si>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</si>
  <si>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</si>
  <si>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</si>
  <si>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</si>
  <si>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</si>
  <si>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</si>
  <si>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</si>
  <si>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</si>
  <si>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</si>
  <si>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</si>
  <si>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</si>
  <si>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</si>
  <si>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</si>
  <si>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</si>
  <si>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</si>
  <si>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</si>
  <si>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</si>
  <si>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</si>
  <si>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</si>
  <si>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</si>
  <si>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</si>
  <si>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</si>
  <si>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</si>
  <si>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</si>
  <si>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</si>
  <si>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</si>
  <si>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</si>
  <si>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</si>
  <si>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</si>
  <si>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</si>
  <si>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</si>
  <si>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</si>
  <si>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</si>
  <si>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</si>
  <si>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</si>
  <si>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</si>
  <si>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</si>
  <si>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</si>
  <si>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</si>
  <si>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</si>
  <si>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</si>
  <si>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</si>
  <si>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</si>
  <si>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</si>
  <si>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</si>
  <si>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</si>
  <si>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</si>
  <si>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</si>
  <si>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</si>
  <si>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</si>
  <si>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</si>
  <si>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</si>
  <si>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</si>
  <si>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</si>
  <si>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</si>
  <si>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</si>
  <si>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</si>
  <si>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</si>
  <si>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</si>
  <si>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</si>
  <si>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</si>
  <si>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</si>
  <si>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</si>
  <si>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</si>
  <si>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</si>
  <si>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</si>
  <si>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</si>
  <si>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</si>
  <si>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</si>
  <si>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</si>
  <si>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</si>
  <si>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</si>
  <si>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</si>
  <si>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</si>
  <si>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</si>
  <si>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</si>
  <si>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</si>
  <si>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</si>
  <si>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</si>
  <si>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</si>
  <si>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</si>
  <si>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</si>
  <si>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</si>
  <si>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</si>
  <si>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</si>
  <si>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</si>
  <si>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</si>
  <si>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</si>
  <si>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</si>
  <si>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</si>
  <si>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</si>
  <si>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</si>
  <si>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</si>
  <si>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</si>
  <si>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</si>
  <si>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</si>
  <si>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</si>
  <si>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</si>
  <si>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</si>
  <si>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</si>
  <si>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</si>
  <si>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</si>
  <si>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</si>
  <si>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</si>
  <si>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</si>
  <si>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</si>
  <si>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</si>
  <si>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</si>
  <si>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</si>
  <si>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</si>
  <si>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</si>
  <si>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</si>
  <si>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</si>
  <si>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</si>
  <si>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</si>
  <si>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</si>
  <si>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</si>
  <si>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</si>
  <si>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</si>
  <si>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</si>
  <si>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</si>
  <si>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</si>
  <si>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</si>
  <si>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</si>
  <si>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</si>
  <si>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</si>
  <si>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</si>
  <si>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</si>
  <si>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</si>
  <si>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</si>
  <si>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</si>
  <si>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</si>
  <si>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</si>
  <si>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</si>
  <si>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</si>
  <si>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</si>
  <si>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</si>
  <si>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</si>
  <si>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</si>
  <si>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</si>
  <si>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</si>
  <si>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</si>
  <si>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</si>
  <si>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</si>
  <si>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</si>
  <si>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</si>
  <si>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</si>
  <si>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</si>
  <si>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</si>
  <si>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</si>
  <si>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</si>
  <si>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</si>
  <si>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</si>
  <si>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</si>
  <si>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</si>
  <si>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</si>
  <si>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</si>
  <si>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</si>
  <si>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</si>
  <si>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</si>
  <si>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</si>
  <si>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</si>
  <si>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</si>
  <si>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</si>
  <si>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</si>
  <si>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</si>
  <si>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</si>
  <si>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</si>
  <si>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</si>
  <si>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</si>
  <si>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</si>
  <si>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</si>
  <si>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</si>
  <si>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</si>
  <si>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</si>
  <si>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</si>
  <si>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</si>
  <si>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</si>
  <si>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</si>
  <si>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</si>
  <si>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</si>
  <si>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</si>
  <si>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</si>
  <si>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</si>
  <si>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</si>
  <si>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</si>
  <si>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</si>
  <si>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</si>
  <si>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</si>
  <si>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</si>
  <si>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</si>
  <si>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</si>
  <si>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</si>
  <si>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</si>
  <si>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</si>
  <si>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</si>
  <si>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</si>
  <si>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</si>
  <si>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</si>
  <si>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</si>
  <si>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</si>
  <si>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</si>
  <si>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</si>
  <si>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</si>
  <si>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</si>
  <si>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</si>
  <si>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</si>
  <si>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</si>
  <si>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</si>
  <si>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</si>
  <si>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</si>
  <si>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</si>
  <si>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</si>
  <si>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</si>
  <si>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</si>
  <si>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</si>
  <si>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</si>
  <si>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</si>
  <si>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</si>
  <si>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</si>
  <si>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</si>
  <si>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</si>
  <si>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</si>
  <si>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</si>
  <si>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</si>
  <si>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</si>
  <si>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</si>
  <si>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</si>
  <si>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</si>
  <si>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</si>
  <si>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</si>
  <si>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</si>
  <si>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</si>
  <si>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</si>
  <si>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</si>
  <si>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</si>
  <si>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</si>
  <si>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</si>
  <si>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</si>
  <si>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</si>
  <si>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</si>
  <si>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</si>
  <si>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</si>
  <si>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</si>
  <si>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</si>
  <si>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</si>
  <si>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</si>
  <si>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</si>
  <si>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</si>
  <si>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</si>
  <si>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</si>
  <si>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</si>
  <si>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</si>
  <si>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</si>
  <si>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</si>
  <si>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</si>
  <si>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</si>
  <si>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</si>
  <si>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</si>
  <si>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</si>
  <si>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</si>
  <si>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</si>
  <si>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</si>
  <si>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</si>
  <si>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</si>
  <si>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</si>
  <si>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</si>
  <si>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</si>
  <si>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</si>
  <si>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</si>
  <si>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</si>
  <si>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</si>
  <si>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</si>
  <si>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</si>
  <si>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</si>
  <si>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</si>
  <si>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</si>
  <si>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</si>
  <si>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</si>
  <si>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</si>
  <si>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</si>
  <si>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</si>
  <si>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</si>
  <si>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</si>
  <si>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</si>
  <si>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</si>
  <si>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</si>
  <si>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</si>
  <si>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</si>
  <si>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</si>
  <si>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</si>
  <si>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</si>
  <si>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</si>
  <si>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</si>
  <si>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</si>
  <si>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</si>
  <si>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</si>
  <si>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</si>
  <si>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</si>
  <si>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</si>
  <si>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</si>
  <si>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</si>
  <si>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</si>
  <si>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</si>
  <si>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</si>
  <si>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</si>
  <si>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</si>
  <si>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</si>
  <si>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</si>
  <si>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</si>
  <si>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</si>
  <si>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</si>
  <si>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</si>
  <si>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</si>
  <si>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</si>
  <si>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</si>
  <si>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</si>
  <si>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</si>
  <si>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</si>
  <si>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</si>
  <si>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</si>
  <si>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</si>
  <si>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</si>
  <si>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</si>
  <si>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</si>
  <si>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</si>
  <si>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</si>
  <si>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</si>
  <si>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</si>
  <si>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</si>
  <si>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</si>
  <si>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</si>
  <si>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</si>
  <si>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</si>
  <si>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</si>
  <si>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</si>
  <si>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</si>
  <si>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</si>
  <si>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</si>
  <si>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</si>
  <si>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</si>
  <si>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</si>
  <si>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</si>
  <si>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</si>
  <si>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</si>
  <si>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</si>
  <si>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</si>
  <si>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</si>
  <si>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</si>
  <si>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</si>
  <si>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</si>
  <si>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</si>
  <si>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</si>
  <si>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</si>
  <si>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</si>
  <si>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</si>
  <si>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</si>
  <si>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</si>
  <si>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</si>
  <si>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</si>
  <si>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</si>
  <si>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</si>
  <si>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</si>
  <si>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</si>
  <si>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</si>
  <si>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</si>
  <si>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</si>
  <si>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</si>
  <si>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</si>
  <si>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</si>
  <si>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</si>
  <si>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</si>
  <si>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</si>
  <si>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</si>
  <si>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</si>
  <si>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</si>
  <si>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</si>
  <si>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</si>
  <si>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</si>
  <si>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</si>
  <si>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</si>
  <si>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</si>
  <si>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</si>
  <si>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</si>
  <si>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</si>
  <si>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</si>
  <si>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</si>
  <si>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</si>
  <si>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</si>
  <si>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</si>
  <si>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</si>
  <si>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</si>
  <si>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</si>
  <si>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</si>
  <si>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</si>
  <si>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</si>
  <si>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</si>
  <si>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</si>
  <si>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</si>
  <si>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</si>
  <si>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</si>
  <si>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</si>
  <si>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</si>
  <si>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</si>
  <si>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</si>
  <si>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</si>
  <si>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</si>
  <si>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</si>
  <si>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</si>
  <si>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</si>
  <si>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</si>
  <si>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</si>
  <si>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</si>
  <si>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</si>
  <si>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</si>
  <si>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</si>
  <si>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</si>
  <si>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</si>
  <si>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</si>
  <si>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</si>
  <si>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</si>
  <si>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</si>
  <si>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</si>
  <si>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</si>
  <si>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</si>
  <si>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</si>
  <si>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</si>
  <si>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</si>
  <si>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</si>
  <si>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</si>
  <si>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</si>
  <si>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</si>
  <si>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</si>
  <si>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</si>
  <si>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</si>
  <si>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</si>
  <si>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</si>
  <si>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</si>
  <si>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</si>
  <si>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</si>
  <si>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</si>
  <si>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</si>
  <si>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</si>
  <si>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</si>
  <si>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</si>
  <si>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</si>
  <si>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</si>
  <si>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</si>
  <si>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</si>
  <si>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</si>
  <si>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</si>
  <si>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</si>
  <si>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</si>
  <si>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</si>
  <si>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</si>
  <si>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</si>
  <si>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</si>
  <si>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</si>
  <si>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</si>
  <si>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</si>
  <si>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</si>
  <si>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</si>
  <si>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</si>
  <si>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</si>
  <si>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</si>
  <si>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</si>
  <si>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</si>
  <si>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</si>
  <si>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</si>
  <si>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</si>
  <si>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</si>
  <si>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</si>
  <si>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</si>
  <si>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</si>
  <si>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</si>
  <si>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</si>
  <si>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</si>
  <si>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</si>
  <si>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</si>
  <si>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</si>
  <si>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</si>
  <si>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</si>
  <si>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</si>
  <si>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</si>
  <si>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</si>
  <si>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</si>
  <si>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</si>
  <si>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</si>
  <si>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</si>
  <si>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</si>
  <si>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</si>
  <si>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</si>
  <si>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</si>
  <si>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</si>
  <si>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</si>
  <si>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</si>
  <si>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</si>
  <si>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</si>
  <si>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</si>
  <si>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</si>
  <si>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</si>
  <si>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</si>
  <si>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</si>
  <si>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</si>
  <si>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</si>
  <si>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</si>
  <si>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</si>
  <si>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</si>
  <si>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</si>
  <si>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</si>
  <si>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</si>
  <si>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</si>
  <si>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</si>
  <si>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</si>
  <si>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</si>
  <si>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</si>
  <si>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</si>
  <si>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</si>
  <si>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</si>
  <si>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</si>
  <si>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</si>
  <si>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</si>
  <si>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</si>
  <si>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</si>
  <si>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</si>
  <si>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</si>
  <si>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</si>
  <si>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</si>
  <si>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</si>
  <si>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</si>
  <si>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</si>
  <si>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</si>
  <si>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</si>
  <si>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</si>
  <si>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</si>
  <si>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</si>
  <si>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</si>
  <si>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</si>
  <si>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</si>
  <si>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</si>
  <si>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</si>
  <si>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</si>
  <si>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</si>
  <si>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</si>
  <si>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</si>
  <si>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</si>
  <si>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</si>
  <si>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</si>
  <si>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</si>
  <si>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</si>
  <si>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</si>
  <si>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</si>
  <si>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</si>
  <si>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</si>
  <si>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</si>
  <si>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</si>
  <si>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</si>
  <si>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</si>
  <si>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</si>
  <si>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</si>
  <si>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</si>
  <si>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</si>
  <si>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</si>
  <si>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</si>
  <si>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</si>
  <si>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</si>
  <si>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</si>
  <si>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</si>
  <si>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</si>
  <si>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</si>
  <si>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</si>
  <si>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</si>
  <si>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</si>
  <si>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</si>
  <si>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</si>
  <si>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</si>
  <si>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</si>
  <si>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</si>
  <si>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</si>
  <si>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</si>
  <si>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</si>
  <si>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</si>
  <si>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</si>
  <si>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</si>
  <si>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</si>
  <si>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</si>
  <si>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</si>
  <si>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</si>
  <si>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</si>
  <si>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</si>
  <si>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</si>
  <si>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</si>
  <si>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</si>
  <si>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</si>
  <si>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</si>
  <si>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</si>
  <si>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</si>
  <si>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</si>
  <si>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</si>
  <si>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</si>
  <si>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</si>
  <si>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</si>
  <si>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</si>
  <si>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</si>
  <si>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</si>
  <si>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</si>
  <si>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</si>
  <si>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</si>
  <si>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</si>
  <si>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</si>
  <si>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</si>
  <si>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</si>
  <si>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</si>
  <si>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</si>
  <si>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</si>
  <si>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</si>
  <si>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</si>
  <si>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</si>
  <si>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</si>
  <si>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</si>
  <si>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</si>
  <si>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</si>
  <si>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</si>
  <si>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</si>
  <si>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</si>
  <si>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</si>
  <si>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</si>
  <si>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</si>
  <si>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</si>
  <si>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</si>
  <si>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</si>
  <si>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</si>
  <si>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</si>
  <si>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</si>
  <si>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</si>
  <si>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</si>
  <si>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</si>
  <si>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</si>
  <si>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</si>
  <si>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</si>
  <si>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</si>
  <si>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</si>
  <si>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</si>
  <si>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</si>
  <si>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</si>
  <si>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</si>
  <si>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</si>
  <si>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</si>
  <si>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</si>
  <si>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</si>
  <si>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</si>
  <si>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</si>
  <si>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</si>
  <si>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</si>
  <si>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</si>
  <si>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</si>
  <si>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</si>
  <si>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</si>
  <si>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</si>
  <si>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</si>
  <si>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</si>
  <si>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</si>
  <si>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</si>
  <si>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</si>
  <si>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</si>
  <si>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</si>
  <si>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</si>
  <si>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</si>
  <si>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</si>
  <si>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</si>
  <si>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</si>
  <si>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</si>
  <si>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</si>
  <si>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</si>
  <si>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</si>
  <si>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</si>
  <si>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</si>
  <si>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</si>
  <si>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</si>
  <si>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</si>
  <si>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</si>
  <si>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</si>
  <si>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</si>
  <si>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</si>
  <si>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</si>
  <si>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</si>
  <si>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</si>
  <si>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</si>
  <si>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</si>
  <si>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</si>
  <si>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</si>
  <si>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</si>
  <si>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</si>
  <si>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</si>
  <si>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</si>
  <si>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</si>
  <si>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</si>
  <si>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</si>
  <si>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</si>
  <si>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</si>
  <si>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</si>
  <si>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</si>
  <si>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</si>
  <si>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</si>
  <si>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</si>
  <si>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</si>
  <si>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</si>
  <si>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</si>
  <si>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</si>
  <si>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</si>
  <si>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</si>
  <si>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</si>
  <si>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</si>
  <si>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</si>
  <si>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</si>
  <si>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</si>
  <si>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</si>
  <si>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</si>
  <si>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</si>
  <si>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</si>
  <si>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</si>
  <si>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</si>
  <si>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</si>
  <si>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</si>
  <si>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</si>
  <si>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</si>
  <si>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</si>
  <si>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</si>
  <si>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</si>
  <si>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</si>
  <si>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</si>
  <si>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</si>
  <si>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</si>
  <si>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</si>
  <si>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</si>
  <si>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</si>
  <si>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</si>
  <si>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</si>
  <si>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</si>
  <si>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</si>
  <si>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</si>
  <si>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</si>
  <si>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</si>
  <si>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</si>
  <si>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</si>
  <si>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</si>
  <si>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</si>
  <si>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</si>
  <si>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</si>
  <si>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</si>
  <si>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</si>
  <si>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</si>
  <si>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</si>
  <si>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</si>
  <si>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</si>
  <si>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</si>
  <si>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</si>
  <si>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</si>
  <si>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</si>
  <si>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</si>
  <si>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</si>
  <si>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</si>
  <si>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</si>
  <si>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</si>
  <si>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</si>
  <si>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</si>
  <si>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</si>
  <si>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</si>
  <si>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</si>
  <si>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</si>
  <si>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</si>
  <si>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</si>
  <si>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</si>
  <si>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</si>
  <si>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</si>
  <si>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</si>
  <si>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</si>
  <si>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</si>
  <si>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</si>
  <si>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</si>
  <si>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</si>
  <si>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</si>
  <si>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</si>
  <si>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</si>
  <si>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</si>
  <si>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</si>
  <si>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</si>
  <si>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</si>
  <si>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</si>
  <si>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</si>
  <si>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</si>
  <si>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</si>
  <si>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</si>
  <si>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</si>
  <si>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</si>
  <si>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</si>
  <si>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</si>
  <si>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</si>
  <si>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</si>
  <si>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</si>
  <si>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</si>
  <si>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</si>
  <si>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</si>
  <si>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</si>
  <si>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</si>
  <si>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</si>
  <si>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</si>
  <si>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</si>
  <si>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</si>
  <si>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</si>
  <si>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</si>
  <si>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</si>
  <si>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</si>
  <si>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</si>
  <si>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</si>
  <si>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</si>
  <si>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</si>
  <si>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</si>
  <si>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</si>
  <si>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</si>
  <si>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</si>
  <si>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</si>
  <si>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</si>
  <si>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</si>
  <si>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</si>
  <si>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</si>
  <si>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</si>
  <si>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</si>
  <si>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</si>
  <si>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</si>
  <si>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</si>
  <si>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</si>
  <si>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</si>
  <si>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</si>
  <si>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</si>
  <si>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</si>
  <si>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</si>
  <si>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</si>
  <si>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</si>
  <si>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</si>
  <si>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</si>
  <si>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</si>
  <si>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</si>
  <si>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</si>
  <si>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</si>
  <si>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</si>
  <si>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</si>
  <si>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</si>
  <si>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</si>
  <si>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</si>
  <si>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</si>
  <si>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</si>
  <si>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</si>
  <si>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</si>
  <si>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</si>
  <si>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</si>
  <si>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</si>
  <si>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</si>
  <si>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</si>
  <si>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</si>
  <si>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</si>
  <si>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</si>
  <si>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</si>
  <si>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</si>
  <si>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</si>
  <si>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</si>
  <si>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</si>
  <si>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</si>
  <si>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</si>
  <si>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</si>
  <si>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</si>
  <si>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</si>
  <si>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</si>
  <si>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</si>
  <si>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</si>
  <si>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</si>
  <si>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</si>
  <si>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</si>
  <si>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</si>
  <si>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</si>
  <si>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</si>
  <si>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</si>
  <si>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</si>
  <si>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</si>
  <si>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</si>
  <si>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</si>
  <si>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</si>
  <si>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</si>
  <si>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</si>
  <si>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</si>
  <si>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</si>
  <si>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</si>
  <si>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</si>
  <si>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</si>
  <si>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</si>
  <si>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</si>
  <si>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</si>
  <si>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</si>
  <si>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</si>
  <si>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</si>
  <si>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</si>
  <si>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</si>
  <si>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</si>
  <si>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</si>
  <si>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</si>
  <si>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</si>
  <si>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</si>
  <si>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</si>
  <si>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</si>
  <si>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</si>
  <si>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</si>
  <si>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</si>
  <si>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</si>
  <si>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</si>
  <si>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</si>
  <si>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</si>
  <si>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</si>
  <si>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</si>
  <si>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</si>
  <si>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</si>
  <si>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</si>
  <si>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</si>
  <si>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</si>
  <si>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</si>
  <si>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</si>
  <si>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</si>
  <si>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</si>
  <si>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</si>
  <si>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</si>
  <si>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</si>
  <si>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</si>
  <si>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</si>
  <si>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</si>
  <si>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</si>
  <si>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</si>
  <si>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</si>
  <si>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</si>
  <si>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</si>
  <si>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</si>
  <si>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</si>
  <si>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</si>
  <si>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</si>
  <si>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</si>
  <si>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</si>
  <si>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</si>
  <si>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</si>
  <si>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</si>
  <si>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</si>
  <si>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</si>
  <si>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</si>
  <si>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</si>
  <si>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</si>
  <si>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</si>
  <si>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</si>
  <si>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</si>
  <si>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</si>
  <si>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</si>
  <si>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</si>
  <si>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</si>
  <si>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</si>
  <si>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</si>
  <si>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</si>
  <si>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</si>
  <si>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</si>
  <si>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</si>
  <si>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</si>
  <si>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</si>
  <si>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</si>
  <si>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</si>
  <si>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</si>
  <si>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</si>
  <si>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</si>
  <si>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</si>
  <si>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</si>
  <si>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</si>
  <si>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</si>
  <si>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</si>
  <si>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</si>
  <si>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</si>
  <si>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</si>
  <si>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</si>
  <si>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</si>
  <si>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</si>
  <si>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</si>
  <si>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</si>
  <si>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</si>
  <si>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</si>
  <si>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</si>
  <si>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</si>
  <si>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</si>
  <si>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</si>
  <si>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</si>
  <si>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</si>
  <si>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</si>
  <si>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</si>
  <si>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</si>
  <si>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</si>
  <si>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</si>
  <si>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</si>
  <si>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</si>
  <si>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</si>
  <si>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</si>
  <si>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</si>
  <si>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</si>
  <si>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</si>
  <si>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</si>
  <si>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</si>
  <si>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</si>
  <si>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</si>
  <si>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</si>
  <si>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</si>
  <si>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</si>
  <si>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</si>
  <si>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</si>
  <si>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</si>
  <si>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</si>
  <si>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</si>
  <si>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</si>
  <si>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</si>
  <si>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</si>
  <si>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</si>
  <si>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</si>
  <si>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</si>
  <si>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</si>
  <si>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</si>
  <si>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</si>
  <si>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</si>
  <si>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</si>
  <si>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</si>
  <si>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</si>
  <si>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</si>
  <si>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</si>
  <si>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</si>
  <si>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</si>
  <si>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</si>
  <si>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</si>
  <si>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</si>
  <si>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</si>
  <si>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</si>
  <si>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</si>
  <si>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</si>
  <si>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</si>
  <si>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</si>
  <si>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</si>
  <si>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</si>
  <si>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</si>
  <si>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</si>
  <si>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</si>
  <si>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</si>
  <si>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</si>
  <si>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</si>
  <si>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</si>
  <si>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</si>
  <si>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</si>
  <si>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</si>
  <si>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</si>
  <si>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</si>
  <si>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</si>
  <si>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</si>
  <si>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</si>
  <si>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</si>
  <si>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</si>
  <si>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</si>
  <si>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</si>
  <si>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</si>
  <si>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</si>
  <si>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</si>
  <si>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</si>
  <si>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</si>
  <si>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</si>
  <si>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</si>
  <si>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</si>
  <si>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</si>
  <si>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</si>
  <si>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</si>
  <si>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</si>
  <si>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</si>
  <si>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</si>
  <si>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</si>
  <si>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</si>
  <si>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</si>
  <si>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</si>
  <si>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</si>
  <si>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</si>
  <si>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</si>
  <si>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</si>
  <si>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</si>
  <si>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</si>
  <si>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</si>
  <si>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</si>
  <si>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</si>
  <si>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</si>
  <si>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</si>
  <si>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</si>
  <si>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</si>
  <si>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</si>
  <si>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</si>
  <si>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</si>
  <si>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</si>
  <si>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</si>
  <si>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</si>
  <si>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</si>
  <si>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</si>
  <si>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</si>
  <si>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</si>
  <si>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</si>
  <si>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</si>
  <si>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</si>
  <si>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</si>
  <si>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</si>
  <si>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</si>
  <si>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</si>
  <si>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</si>
  <si>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</si>
  <si>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</si>
  <si>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</si>
  <si>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</si>
  <si>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</si>
  <si>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</si>
  <si>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</si>
  <si>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</si>
  <si>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</si>
  <si>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</si>
  <si>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</si>
  <si>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</si>
  <si>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</si>
  <si>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</si>
  <si>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</si>
  <si>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</si>
  <si>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</si>
  <si>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</si>
  <si>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</si>
  <si>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</si>
  <si>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</si>
  <si>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</si>
  <si>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</si>
  <si>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</si>
  <si>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</si>
  <si>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</si>
  <si>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</si>
  <si>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</si>
  <si>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</si>
  <si>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</si>
  <si>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</si>
  <si>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</si>
  <si>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</si>
  <si>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</si>
  <si>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</si>
  <si>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</si>
  <si>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</si>
  <si>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</si>
  <si>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</si>
  <si>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</si>
  <si>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</si>
  <si>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</si>
  <si>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</si>
  <si>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</si>
  <si>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</si>
  <si>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</si>
  <si>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</si>
  <si>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</si>
  <si>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</si>
  <si>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</si>
  <si>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</si>
  <si>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</si>
  <si>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</si>
  <si>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</si>
  <si>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</si>
  <si>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</si>
  <si>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</si>
  <si>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</si>
  <si>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</si>
  <si>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</si>
  <si>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</si>
  <si>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</si>
  <si>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</si>
  <si>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</si>
  <si>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</si>
  <si>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</si>
  <si>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</si>
  <si>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</si>
  <si>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</si>
  <si>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</si>
  <si>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</si>
  <si>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</si>
  <si>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</si>
  <si>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</si>
  <si>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</si>
  <si>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</si>
  <si>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</si>
  <si>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</si>
  <si>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</si>
  <si>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</si>
  <si>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</si>
  <si>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</si>
  <si>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</si>
  <si>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</si>
  <si>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</si>
  <si>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</si>
  <si>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</si>
  <si>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</si>
  <si>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</si>
  <si>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</si>
  <si>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</si>
  <si>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</si>
  <si>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</si>
  <si>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</si>
  <si>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</si>
  <si>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</si>
  <si>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</si>
  <si>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</si>
  <si>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</si>
  <si>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</si>
  <si>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</si>
  <si>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</si>
  <si>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</si>
  <si>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</si>
  <si>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</si>
  <si>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</si>
  <si>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</si>
  <si>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</si>
  <si>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</si>
  <si>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</si>
  <si>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</si>
  <si>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</si>
  <si>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</si>
  <si>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</si>
  <si>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</si>
  <si>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</si>
  <si>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</si>
  <si>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</si>
  <si>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</si>
  <si>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</si>
  <si>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</si>
  <si>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</si>
  <si>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</si>
  <si>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</si>
  <si>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</si>
  <si>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</si>
  <si>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</si>
  <si>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</si>
  <si>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</si>
  <si>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</si>
  <si>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</si>
  <si>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</si>
  <si>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</si>
  <si>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</si>
  <si>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</si>
  <si>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</si>
  <si>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</si>
  <si>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</si>
  <si>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</si>
  <si>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</si>
  <si>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</si>
  <si>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</si>
  <si>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</si>
  <si>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</si>
  <si>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</si>
  <si>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</si>
  <si>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</si>
  <si>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</si>
  <si>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</si>
  <si>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</si>
  <si>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</si>
  <si>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</si>
  <si>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</si>
  <si>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</si>
  <si>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</si>
  <si>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</si>
  <si>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</si>
  <si>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</si>
  <si>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</si>
  <si>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</si>
  <si>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</si>
  <si>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</si>
  <si>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</si>
  <si>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</si>
  <si>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</si>
  <si>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</si>
  <si>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</si>
  <si>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</si>
  <si>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</si>
  <si>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</si>
  <si>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</si>
  <si>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</si>
  <si>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</si>
  <si>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</si>
  <si>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</si>
  <si>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</si>
  <si>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</si>
  <si>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</si>
  <si>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</si>
  <si>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</si>
  <si>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</si>
  <si>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</si>
  <si>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</si>
  <si>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</si>
  <si>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</si>
  <si>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</si>
  <si>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</si>
  <si>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</si>
  <si>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</si>
  <si>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</si>
  <si>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</si>
  <si>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</si>
  <si>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</si>
  <si>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</si>
  <si>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</si>
  <si>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</si>
  <si>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</si>
  <si>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</si>
  <si>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</si>
  <si>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</si>
  <si>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</si>
  <si>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</si>
  <si>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</si>
  <si>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</si>
  <si>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</si>
  <si>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</si>
  <si>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</si>
  <si>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</si>
  <si>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</si>
  <si>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</si>
  <si>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</si>
  <si>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</si>
  <si>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</si>
  <si>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</si>
  <si>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</si>
  <si>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</si>
  <si>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</si>
  <si>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</si>
  <si>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</si>
  <si>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</si>
  <si>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</si>
  <si>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</si>
  <si>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</si>
  <si>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</si>
  <si>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</si>
  <si>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</si>
  <si>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</si>
  <si>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</si>
  <si>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</si>
  <si>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</si>
  <si>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</si>
  <si>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</si>
  <si>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</si>
  <si>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</si>
  <si>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</si>
  <si>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</si>
  <si>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</si>
  <si>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</si>
  <si>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</si>
  <si>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</si>
  <si>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</si>
  <si>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</si>
  <si>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</si>
  <si>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</si>
  <si>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</si>
  <si>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</si>
  <si>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</si>
  <si>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</si>
  <si>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</si>
  <si>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</si>
  <si>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</si>
  <si>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</si>
  <si>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</si>
  <si>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</si>
  <si>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</si>
  <si>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</si>
  <si>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</si>
  <si>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</si>
  <si>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</si>
  <si>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</si>
  <si>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</si>
  <si>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</si>
  <si>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</si>
  <si>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</si>
  <si>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</si>
  <si>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</si>
  <si>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</si>
  <si>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</si>
  <si>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</si>
  <si>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</si>
  <si>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</si>
  <si>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</si>
  <si>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</si>
  <si>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</si>
  <si>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</si>
  <si>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</si>
  <si>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</si>
  <si>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</si>
  <si>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</si>
  <si>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</si>
  <si>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</si>
  <si>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</si>
  <si>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</si>
  <si>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</si>
  <si>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</si>
  <si>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</si>
  <si>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</si>
  <si>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</si>
  <si>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</si>
  <si>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</si>
  <si>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</si>
  <si>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</si>
  <si>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</si>
  <si>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</si>
  <si>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</si>
  <si>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</si>
  <si>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</si>
  <si>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</si>
  <si>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</si>
  <si>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</si>
  <si>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</si>
  <si>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</si>
  <si>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</si>
  <si>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</si>
  <si>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</si>
  <si>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</si>
  <si>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</si>
  <si>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</si>
  <si>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</si>
  <si>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</si>
  <si>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</si>
  <si>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</si>
  <si>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</si>
  <si>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</si>
  <si>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</si>
  <si>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</si>
  <si>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</si>
  <si>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</si>
  <si>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</si>
  <si>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</si>
  <si>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</si>
  <si>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</si>
  <si>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</si>
  <si>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</si>
  <si>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</si>
  <si>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</si>
  <si>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</si>
  <si>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</si>
  <si>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</si>
  <si>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</si>
  <si>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</si>
  <si>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</si>
  <si>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</si>
  <si>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</si>
  <si>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</si>
  <si>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</si>
  <si>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</si>
  <si>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</si>
  <si>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</si>
  <si>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</si>
  <si>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</si>
  <si>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</si>
  <si>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</si>
  <si>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</si>
  <si>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</si>
  <si>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</si>
  <si>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</si>
  <si>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</si>
  <si>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</si>
  <si>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</si>
  <si>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</si>
  <si>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</si>
  <si>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</si>
  <si>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</si>
  <si>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</si>
  <si>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</si>
  <si>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</si>
  <si>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</si>
  <si>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</si>
  <si>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</si>
  <si>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</si>
  <si>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</si>
  <si>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</si>
  <si>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</si>
  <si>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</si>
  <si>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</si>
  <si>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</si>
  <si>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</si>
  <si>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</si>
  <si>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</si>
  <si>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</si>
  <si>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</si>
  <si>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</si>
  <si>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</si>
  <si>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</si>
  <si>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</si>
  <si>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</si>
  <si>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</si>
  <si>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</si>
  <si>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</si>
  <si>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</si>
  <si>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</si>
  <si>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</si>
  <si>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</si>
  <si>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</si>
  <si>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</si>
  <si>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</si>
  <si>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</si>
  <si>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</si>
  <si>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</si>
  <si>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</si>
  <si>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</si>
  <si>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</si>
  <si>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</si>
  <si>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</si>
  <si>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</si>
  <si>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</si>
  <si>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</si>
  <si>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</si>
  <si>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</si>
  <si>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</si>
  <si>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</si>
  <si>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</si>
  <si>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</si>
  <si>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</si>
  <si>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</si>
  <si>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</si>
  <si>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</si>
  <si>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</si>
  <si>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</si>
  <si>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</si>
  <si>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</si>
  <si>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</si>
  <si>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</si>
  <si>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</si>
  <si>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</si>
  <si>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</si>
  <si>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</si>
  <si>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</si>
  <si>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</si>
  <si>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</si>
  <si>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</si>
  <si>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</si>
  <si>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</si>
  <si>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</si>
  <si>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</si>
  <si>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</si>
  <si>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</si>
  <si>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</si>
  <si>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</si>
  <si>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</si>
  <si>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</si>
  <si>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</si>
  <si>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</si>
  <si>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</si>
  <si>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</si>
  <si>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</si>
  <si>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</si>
  <si>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</si>
  <si>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</si>
  <si>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</si>
  <si>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</si>
  <si>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</si>
  <si>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</si>
  <si>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</si>
  <si>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</si>
  <si>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</si>
  <si>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</si>
  <si>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</si>
  <si>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</si>
  <si>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</si>
  <si>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</si>
  <si>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</si>
  <si>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</si>
  <si>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</si>
  <si>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</si>
  <si>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</si>
  <si>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</si>
  <si>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</si>
  <si>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</si>
  <si>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</si>
  <si>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</si>
  <si>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</si>
  <si>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</si>
  <si>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</si>
  <si>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</si>
  <si>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</si>
  <si>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</si>
  <si>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</si>
  <si>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</si>
  <si>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</si>
  <si>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</si>
  <si>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</si>
  <si>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</si>
  <si>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</si>
  <si>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</si>
  <si>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</si>
  <si>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</si>
  <si>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</si>
  <si>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</si>
  <si>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</si>
  <si>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</si>
  <si>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</si>
  <si>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</si>
  <si>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</si>
  <si>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</si>
  <si>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</si>
  <si>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</si>
  <si>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</si>
  <si>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</si>
  <si>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</si>
  <si>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</si>
  <si>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</si>
  <si>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</si>
  <si>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</si>
  <si>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</si>
  <si>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</si>
  <si>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</si>
  <si>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</si>
  <si>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</si>
  <si>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</si>
  <si>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</si>
  <si>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</si>
  <si>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</si>
  <si>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</si>
  <si>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</si>
  <si>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</si>
  <si>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</si>
  <si>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</si>
  <si>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</si>
  <si>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</si>
  <si>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</si>
  <si>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</si>
  <si>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</si>
  <si>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</si>
  <si>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</si>
  <si>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</si>
  <si>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</si>
  <si>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</si>
  <si>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</si>
  <si>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</si>
  <si>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</si>
  <si>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</si>
  <si>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</si>
  <si>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</si>
  <si>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</si>
  <si>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</si>
  <si>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</si>
  <si>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</si>
  <si>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</si>
  <si>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</si>
  <si>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</si>
  <si>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</si>
  <si>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</si>
  <si>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</si>
  <si>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</si>
  <si>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</si>
  <si>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</si>
  <si>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</si>
  <si>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</si>
  <si>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</si>
  <si>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</si>
  <si>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</si>
  <si>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</si>
  <si>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</si>
  <si>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</si>
  <si>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</si>
  <si>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</si>
  <si>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</si>
  <si>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</si>
  <si>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</si>
  <si>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</si>
  <si>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</si>
  <si>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</si>
  <si>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</si>
  <si>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</si>
  <si>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</si>
  <si>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</si>
  <si>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</si>
  <si>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</si>
  <si>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</si>
  <si>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</si>
  <si>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</si>
  <si>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</si>
  <si>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</si>
  <si>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</si>
  <si>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</si>
  <si>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</si>
  <si>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</si>
  <si>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</si>
  <si>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</si>
  <si>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</si>
  <si>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</si>
  <si>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</si>
  <si>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</si>
  <si>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</si>
  <si>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</si>
  <si>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</si>
  <si>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</si>
  <si>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</si>
  <si>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</si>
  <si>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</si>
  <si>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</si>
  <si>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</si>
  <si>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</si>
  <si>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</si>
  <si>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</si>
  <si>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</si>
  <si>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</si>
  <si>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</si>
  <si>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</si>
  <si>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</si>
  <si>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</si>
  <si>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</si>
  <si>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</si>
  <si>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</si>
  <si>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</si>
  <si>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</si>
  <si>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</si>
  <si>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</si>
  <si>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</si>
  <si>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</si>
  <si>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</si>
  <si>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</si>
  <si>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</si>
  <si>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</si>
  <si>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</si>
  <si>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</si>
  <si>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</si>
  <si>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</si>
  <si>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</si>
  <si>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</si>
  <si>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</si>
  <si>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</si>
  <si>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</si>
  <si>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</si>
  <si>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</si>
  <si>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</si>
  <si>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</si>
  <si>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</si>
  <si>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</si>
  <si>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</si>
  <si>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</si>
  <si>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</si>
  <si>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</si>
  <si>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</si>
  <si>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</si>
  <si>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</si>
  <si>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</si>
  <si>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</si>
  <si>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</si>
  <si>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</si>
  <si>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</si>
  <si>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</si>
  <si>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</si>
  <si>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</si>
  <si>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</si>
  <si>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</si>
  <si>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</si>
  <si>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</si>
  <si>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</si>
  <si>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</si>
  <si>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</si>
  <si>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</si>
  <si>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</si>
  <si>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</si>
  <si>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</si>
  <si>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</si>
  <si>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</si>
  <si>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</si>
  <si>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</si>
  <si>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</si>
  <si>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</si>
  <si>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</si>
  <si>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</si>
  <si>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</si>
  <si>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</si>
  <si>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</si>
  <si>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</si>
  <si>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</si>
  <si>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</si>
  <si>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</si>
  <si>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</si>
  <si>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</si>
  <si>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</si>
  <si>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</si>
  <si>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</si>
  <si>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</si>
  <si>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</si>
  <si>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</si>
  <si>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</si>
  <si>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</si>
  <si>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</si>
  <si>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</si>
  <si>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</si>
  <si>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</si>
  <si>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</si>
  <si>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</si>
  <si>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</si>
  <si>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</si>
  <si>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</si>
  <si>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</si>
  <si>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</si>
  <si>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</si>
  <si>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</si>
  <si>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</si>
  <si>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</si>
  <si>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</si>
  <si>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</si>
  <si>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</si>
  <si>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</si>
  <si>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</si>
  <si>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</si>
  <si>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</si>
  <si>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</si>
  <si>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</si>
  <si>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</si>
  <si>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</si>
  <si>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</si>
  <si>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</si>
  <si>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</si>
  <si>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</si>
  <si>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</si>
  <si>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</si>
  <si>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</si>
  <si>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</si>
  <si>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</si>
  <si>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</si>
  <si>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</si>
  <si>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</si>
  <si>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</si>
  <si>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</si>
  <si>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</si>
  <si>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</si>
  <si>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</si>
  <si>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</si>
  <si>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</si>
  <si>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</si>
  <si>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</si>
  <si>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</si>
  <si>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</si>
  <si>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</si>
  <si>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</si>
  <si>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</si>
  <si>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</si>
  <si>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</si>
  <si>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</si>
  <si>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</si>
  <si>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</si>
  <si>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</si>
  <si>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</si>
  <si>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</si>
  <si>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</si>
  <si>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</si>
  <si>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</si>
  <si>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</si>
  <si>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</si>
  <si>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</si>
  <si>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</si>
  <si>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</si>
  <si>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</si>
  <si>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</si>
  <si>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</si>
  <si>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</si>
  <si>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</si>
  <si>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</si>
  <si>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</si>
  <si>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</si>
  <si>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</si>
  <si>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</si>
  <si>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</si>
  <si>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</si>
  <si>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</si>
  <si>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</si>
  <si>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</si>
  <si>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</si>
  <si>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</si>
  <si>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</si>
  <si>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</si>
  <si>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</si>
  <si>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</si>
  <si>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</si>
  <si>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</si>
  <si>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</si>
  <si>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</si>
  <si>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</si>
  <si>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</si>
  <si>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</si>
  <si>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</si>
  <si>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</si>
  <si>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</si>
  <si>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</si>
  <si>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</si>
  <si>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</si>
  <si>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</si>
  <si>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</si>
  <si>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</si>
  <si>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</si>
  <si>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</si>
  <si>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</si>
  <si>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</si>
  <si>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</si>
  <si>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</si>
  <si>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</si>
  <si>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</si>
  <si>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</si>
  <si>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</si>
  <si>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</si>
  <si>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</si>
  <si>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</si>
  <si>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</si>
  <si>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</si>
  <si>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</si>
  <si>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</si>
  <si>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</si>
  <si>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</si>
  <si>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</si>
  <si>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</si>
  <si>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</si>
  <si>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</si>
  <si>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</si>
  <si>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</si>
  <si>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</si>
  <si>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</si>
  <si>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</si>
  <si>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</si>
  <si>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</si>
  <si>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</si>
  <si>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</si>
  <si>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</si>
  <si>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</si>
  <si>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</si>
  <si>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</si>
  <si>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</si>
  <si>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</si>
  <si>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</si>
  <si>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</si>
  <si>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</si>
  <si>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</si>
  <si>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</si>
  <si>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</si>
  <si>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</si>
  <si>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</si>
  <si>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</si>
  <si>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</si>
  <si>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</si>
  <si>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</si>
  <si>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</si>
  <si>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</si>
  <si>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</si>
  <si>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</si>
  <si>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</si>
  <si>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</si>
  <si>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</si>
  <si>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</si>
  <si>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</si>
  <si>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</si>
  <si>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</si>
  <si>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</si>
  <si>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</si>
  <si>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</si>
  <si>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</si>
  <si>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</si>
  <si>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</si>
  <si>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</si>
  <si>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</si>
  <si>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</si>
  <si>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</si>
  <si>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</si>
  <si>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</si>
  <si>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</si>
  <si>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</si>
  <si>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</si>
  <si>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</si>
  <si>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</si>
  <si>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</si>
  <si>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</si>
  <si>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</si>
  <si>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</si>
  <si>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</si>
  <si>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</si>
  <si>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</si>
  <si>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</si>
  <si>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</si>
  <si>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</si>
  <si>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</si>
  <si>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</si>
  <si>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</si>
  <si>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</si>
  <si>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</si>
  <si>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</si>
  <si>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</si>
  <si>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</si>
  <si>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</si>
  <si>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</si>
  <si>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</si>
  <si>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</si>
  <si>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</si>
  <si>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</si>
  <si>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</si>
  <si>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</si>
  <si>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</si>
  <si>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</si>
  <si>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</si>
  <si>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</si>
  <si>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</si>
  <si>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</si>
  <si>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</si>
  <si>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</si>
  <si>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</si>
  <si>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</si>
  <si>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</si>
  <si>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</si>
  <si>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</si>
  <si>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</si>
  <si>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</si>
  <si>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</si>
  <si>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</si>
  <si>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</si>
  <si>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</si>
  <si>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</si>
  <si>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</si>
  <si>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</si>
  <si>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</si>
  <si>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</si>
  <si>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</si>
  <si>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</si>
  <si>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</si>
  <si>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</si>
  <si>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</si>
  <si>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</si>
  <si>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</si>
  <si>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</si>
  <si>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</si>
  <si>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</si>
  <si>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</si>
  <si>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</si>
  <si>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</si>
  <si>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</si>
  <si>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</si>
  <si>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</si>
  <si>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</si>
  <si>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</si>
  <si>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</si>
  <si>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</si>
  <si>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</si>
  <si>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</si>
  <si>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</si>
  <si>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</si>
  <si>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</si>
  <si>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</si>
  <si>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</si>
  <si>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</si>
  <si>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</si>
  <si>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</si>
  <si>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</si>
  <si>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</si>
  <si>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</si>
  <si>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</si>
  <si>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</si>
  <si>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</si>
  <si>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</si>
  <si>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</si>
  <si>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</si>
  <si>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</si>
  <si>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</si>
  <si>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</si>
  <si>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</si>
  <si>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</si>
  <si>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</si>
  <si>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</si>
  <si>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</si>
  <si>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</si>
  <si>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</si>
  <si>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</si>
  <si>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</si>
  <si>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</si>
  <si>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</si>
  <si>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</si>
  <si>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</si>
  <si>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</si>
  <si>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</si>
  <si>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</si>
  <si>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</si>
  <si>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</si>
  <si>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</si>
  <si>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</si>
  <si>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</si>
  <si>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</si>
  <si>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</si>
  <si>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</si>
  <si>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</si>
  <si>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</si>
  <si>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</si>
  <si>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</si>
  <si>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</si>
  <si>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</si>
  <si>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</si>
  <si>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</si>
  <si>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</si>
  <si>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</si>
  <si>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</si>
  <si>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</si>
  <si>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</si>
  <si>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</si>
  <si>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</si>
  <si>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</si>
  <si>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</si>
  <si>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</si>
  <si>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</si>
  <si>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</si>
  <si>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</si>
  <si>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</si>
  <si>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</si>
  <si>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</si>
  <si>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</si>
  <si>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</si>
  <si>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</si>
  <si>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</si>
  <si>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</si>
  <si>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</si>
  <si>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</si>
  <si>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</si>
  <si>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</si>
  <si>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</si>
  <si>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</si>
  <si>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</si>
  <si>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</si>
  <si>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</si>
  <si>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</si>
  <si>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</si>
  <si>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</si>
  <si>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</si>
  <si>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</si>
  <si>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</si>
  <si>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</si>
  <si>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</si>
  <si>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</si>
  <si>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</si>
  <si>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</si>
  <si>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</si>
  <si>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</si>
  <si>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</si>
  <si>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</si>
  <si>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</si>
  <si>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</si>
  <si>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</si>
  <si>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</si>
  <si>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</si>
  <si>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</si>
  <si>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</si>
  <si>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</si>
  <si>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</si>
  <si>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</si>
  <si>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</si>
  <si>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</si>
  <si>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</si>
  <si>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</si>
  <si>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</si>
  <si>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</si>
  <si>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</si>
  <si>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</si>
  <si>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</si>
  <si>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</si>
  <si>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</si>
  <si>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</si>
  <si>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</si>
  <si>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</si>
  <si>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</si>
  <si>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</si>
  <si>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</si>
  <si>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</si>
  <si>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</si>
  <si>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</si>
  <si>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</si>
  <si>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</si>
  <si>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</si>
  <si>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</si>
  <si>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</si>
  <si>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</si>
  <si>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</si>
  <si>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</si>
  <si>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</si>
  <si>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</si>
  <si>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</si>
  <si>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</si>
  <si>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</si>
  <si>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</si>
  <si>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</si>
  <si>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</si>
  <si>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</si>
  <si>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</si>
  <si>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</si>
  <si>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</si>
  <si>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</si>
  <si>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</si>
  <si>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</si>
  <si>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</si>
  <si>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</si>
  <si>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</si>
  <si>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</si>
  <si>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</si>
  <si>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</si>
  <si>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</si>
  <si>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</si>
  <si>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</si>
  <si>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</si>
  <si>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</si>
  <si>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</si>
  <si>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</si>
  <si>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</si>
  <si>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</si>
  <si>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</si>
  <si>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</si>
  <si>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</si>
  <si>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</si>
  <si>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</si>
  <si>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</si>
  <si>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</si>
  <si>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</si>
  <si>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</si>
  <si>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</si>
  <si>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</si>
  <si>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</si>
  <si>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</si>
  <si>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</si>
  <si>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</si>
  <si>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</si>
  <si>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</si>
  <si>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</si>
  <si>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</si>
  <si>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</si>
  <si>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</si>
  <si>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</si>
  <si>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</si>
  <si>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</si>
  <si>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</si>
  <si>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</si>
  <si>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</si>
  <si>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</si>
  <si>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</si>
  <si>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</si>
  <si>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</si>
  <si>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</si>
  <si>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</si>
  <si>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</si>
  <si>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</si>
  <si>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</si>
  <si>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</si>
  <si>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</si>
  <si>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</si>
  <si>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</si>
  <si>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</si>
  <si>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</si>
  <si>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</si>
  <si>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</si>
  <si>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</si>
  <si>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</si>
  <si>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</si>
  <si>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</si>
  <si>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</si>
  <si>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</si>
  <si>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</si>
  <si>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</si>
  <si>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</si>
  <si>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</si>
  <si>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</si>
  <si>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</si>
  <si>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</si>
  <si>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</si>
  <si>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</si>
  <si>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</si>
  <si>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</si>
  <si>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</si>
  <si>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</si>
  <si>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</si>
  <si>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</si>
  <si>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</si>
  <si>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</si>
  <si>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</si>
  <si>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</si>
  <si>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</si>
  <si>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</si>
  <si>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</si>
  <si>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</si>
  <si>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</si>
  <si>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</si>
  <si>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</si>
  <si>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</si>
  <si>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</si>
  <si>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</si>
  <si>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</si>
  <si>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</si>
  <si>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</si>
  <si>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</si>
  <si>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</si>
  <si>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</si>
  <si>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</si>
  <si>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</si>
  <si>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</si>
  <si>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</si>
  <si>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</si>
  <si>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</si>
  <si>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</si>
  <si>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</si>
  <si>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</si>
  <si>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</si>
  <si>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</si>
  <si>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</si>
  <si>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</si>
  <si>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</si>
  <si>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</si>
  <si>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</si>
  <si>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</si>
  <si>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</si>
  <si>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</si>
  <si>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</si>
  <si>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</si>
  <si>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</si>
  <si>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</si>
  <si>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</si>
  <si>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</si>
  <si>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</si>
  <si>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</si>
  <si>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</si>
  <si>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</si>
  <si>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</si>
  <si>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</si>
  <si>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</si>
  <si>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</si>
  <si>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</si>
  <si>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</si>
  <si>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</si>
  <si>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</si>
  <si>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</si>
  <si>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</si>
  <si>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</si>
  <si>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</si>
  <si>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</si>
  <si>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</si>
  <si>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</si>
  <si>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</si>
  <si>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</si>
  <si>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</si>
  <si>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</si>
  <si>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</si>
  <si>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</si>
  <si>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</si>
  <si>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</si>
  <si>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</si>
  <si>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</si>
  <si>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</si>
  <si>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</si>
  <si>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</si>
  <si>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</si>
  <si>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</si>
  <si>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</si>
  <si>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</si>
  <si>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</si>
  <si>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</si>
  <si>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</si>
  <si>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</si>
  <si>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</si>
  <si>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</si>
  <si>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</si>
  <si>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</si>
  <si>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</si>
  <si>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</si>
  <si>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</si>
  <si>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</si>
  <si>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</si>
  <si>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</si>
  <si>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</si>
  <si>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</si>
  <si>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</si>
  <si>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</si>
  <si>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</si>
  <si>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</si>
  <si>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</si>
  <si>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</si>
  <si>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</si>
  <si>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</si>
  <si>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</si>
  <si>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</si>
  <si>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</si>
  <si>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</si>
  <si>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</si>
  <si>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</si>
  <si>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</si>
  <si>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</si>
  <si>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</si>
  <si>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</si>
  <si>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</si>
  <si>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</si>
  <si>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</si>
  <si>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</si>
  <si>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</si>
  <si>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</si>
  <si>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</si>
  <si>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</si>
  <si>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</si>
  <si>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</si>
  <si>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</si>
  <si>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</si>
  <si>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</si>
  <si>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</si>
  <si>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</si>
  <si>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</si>
  <si>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</si>
  <si>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</si>
  <si>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</si>
  <si>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</si>
  <si>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</si>
  <si>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</si>
  <si>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</si>
  <si>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</si>
  <si>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</si>
  <si>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</si>
  <si>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</si>
  <si>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</si>
  <si>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</si>
  <si>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</si>
  <si>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</si>
  <si>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</si>
  <si>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</si>
  <si>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</si>
  <si>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</si>
  <si>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</si>
  <si>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</si>
  <si>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</si>
  <si>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</si>
  <si>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</si>
  <si>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</si>
  <si>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</si>
  <si>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</si>
  <si>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</si>
  <si>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</si>
  <si>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</si>
  <si>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</si>
  <si>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</si>
  <si>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</si>
  <si>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</si>
  <si>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</si>
  <si>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</si>
  <si>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</si>
  <si>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</si>
  <si>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</si>
  <si>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</si>
  <si>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</si>
  <si>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</si>
  <si>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</si>
  <si>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</si>
  <si>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</si>
  <si>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</si>
  <si>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</si>
  <si>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</si>
  <si>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</si>
  <si>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</si>
  <si>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</si>
  <si>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</si>
  <si>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</si>
  <si>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</si>
  <si>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</si>
  <si>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</si>
  <si>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</si>
  <si>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</si>
  <si>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</si>
  <si>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</si>
  <si>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</si>
  <si>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</si>
  <si>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</si>
  <si>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</si>
  <si>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</si>
  <si>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</si>
  <si>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</si>
  <si>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</si>
  <si>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</si>
  <si>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</si>
  <si>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</si>
  <si>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</si>
  <si>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</si>
  <si>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</si>
  <si>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</si>
  <si>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</si>
  <si>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</si>
  <si>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</si>
  <si>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</si>
  <si>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</si>
  <si>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</si>
  <si>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</si>
  <si>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</si>
  <si>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</si>
  <si>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</si>
  <si>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</si>
  <si>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</si>
  <si>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</si>
  <si>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</si>
  <si>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</si>
  <si>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</si>
  <si>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</si>
  <si>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</si>
  <si>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</si>
  <si>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</si>
  <si>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</si>
  <si>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</si>
  <si>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</si>
  <si>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</si>
  <si>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</si>
  <si>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</si>
  <si>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</si>
  <si>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</si>
  <si>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</si>
  <si>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</si>
  <si>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</si>
  <si>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</si>
  <si>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</si>
  <si>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</si>
  <si>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</si>
  <si>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</si>
  <si>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</si>
  <si>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</si>
  <si>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</si>
  <si>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</si>
  <si>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</si>
  <si>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</si>
  <si>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</si>
  <si>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</si>
  <si>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</si>
  <si>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</si>
  <si>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</si>
  <si>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</si>
  <si>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</si>
  <si>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</si>
  <si>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</si>
  <si>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</si>
  <si>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</si>
  <si>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</si>
  <si>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</si>
  <si>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</si>
  <si>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</si>
  <si>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</si>
  <si>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</si>
  <si>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</si>
  <si>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</si>
  <si>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</si>
  <si>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</si>
  <si>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</si>
  <si>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</si>
  <si>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</si>
  <si>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</si>
  <si>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</si>
  <si>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</si>
  <si>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</si>
  <si>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</si>
  <si>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</si>
  <si>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</si>
  <si>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</si>
  <si>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</si>
  <si>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</si>
  <si>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</si>
  <si>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</si>
  <si>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</si>
  <si>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</si>
  <si>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</si>
  <si>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</si>
  <si>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</si>
  <si>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</si>
  <si>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</si>
  <si>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</si>
  <si>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</si>
  <si>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</si>
  <si>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</si>
  <si>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</si>
  <si>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</si>
  <si>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</si>
  <si>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</si>
  <si>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</si>
  <si>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</si>
  <si>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</si>
  <si>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</si>
  <si>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</si>
  <si>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</si>
  <si>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</si>
  <si>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</si>
  <si>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</si>
  <si>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</si>
  <si>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</si>
  <si>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</si>
  <si>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</si>
  <si>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</si>
  <si>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</si>
  <si>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</si>
  <si>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</si>
  <si>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</si>
  <si>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</si>
  <si>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</si>
  <si>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</si>
  <si>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</si>
  <si>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</si>
  <si>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</si>
  <si>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</si>
  <si>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</si>
  <si>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</si>
  <si>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</si>
  <si>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</si>
  <si>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</si>
  <si>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</si>
  <si>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</si>
  <si>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</si>
  <si>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</si>
  <si>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</si>
  <si>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</si>
  <si>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</si>
  <si>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</si>
  <si>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</si>
  <si>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</si>
  <si>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</si>
  <si>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</si>
  <si>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</si>
  <si>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</si>
  <si>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</si>
  <si>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</si>
  <si>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</si>
  <si>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</si>
  <si>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</si>
  <si>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</si>
  <si>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</si>
  <si>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</si>
  <si>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</si>
  <si>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</si>
  <si>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</si>
  <si>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</si>
  <si>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</si>
  <si>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</si>
  <si>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</si>
  <si>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</si>
  <si>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</si>
  <si>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</si>
  <si>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</si>
  <si>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</si>
  <si>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</si>
  <si>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</si>
  <si>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</si>
  <si>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</si>
  <si>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</si>
  <si>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</si>
  <si>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</si>
  <si>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</si>
  <si>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</si>
  <si>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</si>
  <si>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</si>
  <si>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</si>
  <si>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</si>
  <si>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</si>
  <si>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</si>
  <si>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</si>
  <si>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</si>
  <si>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</si>
  <si>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</si>
  <si>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</si>
  <si>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</si>
  <si>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</si>
  <si>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</si>
  <si>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</si>
  <si>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</si>
  <si>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</si>
  <si>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</si>
  <si>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</si>
  <si>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</si>
  <si>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</si>
  <si>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</si>
  <si>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</si>
  <si>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</si>
  <si>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</si>
  <si>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</si>
  <si>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</si>
  <si>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</si>
  <si>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</si>
  <si>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</si>
  <si>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</si>
  <si>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</si>
  <si>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</si>
  <si>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</si>
  <si>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</si>
  <si>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</si>
  <si>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</si>
  <si>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</si>
  <si>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</si>
  <si>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</si>
  <si>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</si>
  <si>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</si>
  <si>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</si>
  <si>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</si>
  <si>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</si>
  <si>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</si>
  <si>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</si>
  <si>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</si>
  <si>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</si>
  <si>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</si>
  <si>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</si>
  <si>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</si>
  <si>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</si>
  <si>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</si>
  <si>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</si>
  <si>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</si>
  <si>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</si>
  <si>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</si>
  <si>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</si>
  <si>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</si>
  <si>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</si>
  <si>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</si>
  <si>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</si>
  <si>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</si>
  <si>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</si>
  <si>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</si>
  <si>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</si>
  <si>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</si>
  <si>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</si>
  <si>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</si>
  <si>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</si>
  <si>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</si>
  <si>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</si>
  <si>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</si>
  <si>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</si>
  <si>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</si>
  <si>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</si>
  <si>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</si>
  <si>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</si>
  <si>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</si>
  <si>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</si>
  <si>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</si>
  <si>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</si>
  <si>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</si>
  <si>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</si>
  <si>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</si>
  <si>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</si>
  <si>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</si>
  <si>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</si>
  <si>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</si>
  <si>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</si>
  <si>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</si>
  <si>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</si>
  <si>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</si>
  <si>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</si>
  <si>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</si>
  <si>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</si>
  <si>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</si>
  <si>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</si>
  <si>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</si>
  <si>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</si>
  <si>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</si>
  <si>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</si>
  <si>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</si>
  <si>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</si>
  <si>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</si>
  <si>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</si>
  <si>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</si>
  <si>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</si>
  <si>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</si>
  <si>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</si>
  <si>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</si>
  <si>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</si>
  <si>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</si>
  <si>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</si>
  <si>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</si>
  <si>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</si>
  <si>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</si>
  <si>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</si>
  <si>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</si>
  <si>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</si>
  <si>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</si>
  <si>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</si>
  <si>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</si>
  <si>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</si>
  <si>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</si>
  <si>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</si>
  <si>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</si>
  <si>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</si>
  <si>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</si>
  <si>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</si>
  <si>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</si>
  <si>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</si>
  <si>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</si>
  <si>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</si>
  <si>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</si>
  <si>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</si>
  <si>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</si>
  <si>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</si>
  <si>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</si>
  <si>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</si>
  <si>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</si>
  <si>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</si>
  <si>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</si>
  <si>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</si>
  <si>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</si>
  <si>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</si>
  <si>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</si>
  <si>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</si>
  <si>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</si>
  <si>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</si>
  <si>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</si>
  <si>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</si>
  <si>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</si>
  <si>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</si>
  <si>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</si>
  <si>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</si>
  <si>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</si>
  <si>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</si>
  <si>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</si>
  <si>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</si>
  <si>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</si>
  <si>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</si>
  <si>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</si>
  <si>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</si>
  <si>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</si>
  <si>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</si>
  <si>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</si>
  <si>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</si>
  <si>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</si>
  <si>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</si>
  <si>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</si>
  <si>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</si>
  <si>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</si>
  <si>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</si>
  <si>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</si>
  <si>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</si>
  <si>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</si>
  <si>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</si>
  <si>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</si>
  <si>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</si>
  <si>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</si>
  <si>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</si>
  <si>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</si>
  <si>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</si>
  <si>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</si>
  <si>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</si>
  <si>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</si>
  <si>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</si>
  <si>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</si>
  <si>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</si>
  <si>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</si>
  <si>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</si>
  <si>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</si>
  <si>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</si>
  <si>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</si>
  <si>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</si>
  <si>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</si>
  <si>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</si>
  <si>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</si>
  <si>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</si>
  <si>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</si>
  <si>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</si>
  <si>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</si>
  <si>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</si>
  <si>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</si>
  <si>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</si>
  <si>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</si>
  <si>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</si>
  <si>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</si>
  <si>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</si>
  <si>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</si>
  <si>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</si>
  <si>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</si>
  <si>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</si>
  <si>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</si>
  <si>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</si>
  <si>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</si>
  <si>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</si>
  <si>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</si>
  <si>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</si>
  <si>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</si>
  <si>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</si>
  <si>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</si>
  <si>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</si>
  <si>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</si>
  <si>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</si>
  <si>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</si>
  <si>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</si>
  <si>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</si>
  <si>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</si>
  <si>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</si>
  <si>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</si>
  <si>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</si>
  <si>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</si>
  <si>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</si>
  <si>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</si>
  <si>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</si>
  <si>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</si>
  <si>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</si>
  <si>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</si>
  <si>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</si>
  <si>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</si>
  <si>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</si>
  <si>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</si>
  <si>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</si>
  <si>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</si>
  <si>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</si>
  <si>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</si>
  <si>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</si>
  <si>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</si>
  <si>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</si>
  <si>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</si>
  <si>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</si>
  <si>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</si>
  <si>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</si>
  <si>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</si>
  <si>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</si>
  <si>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</si>
  <si>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</si>
  <si>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</si>
  <si>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</si>
  <si>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</si>
  <si>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</si>
  <si>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</si>
  <si>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</si>
  <si>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</si>
  <si>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</si>
  <si>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</si>
  <si>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</si>
  <si>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</si>
  <si>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</si>
  <si>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</si>
  <si>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</si>
  <si>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</si>
  <si>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</si>
  <si>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</si>
  <si>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</si>
  <si>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</si>
  <si>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</si>
  <si>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</si>
  <si>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</si>
  <si>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</si>
  <si>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</si>
  <si>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</si>
  <si>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</si>
  <si>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</si>
  <si>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</si>
  <si>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</si>
  <si>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</si>
  <si>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</si>
  <si>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</si>
  <si>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</si>
  <si>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</si>
  <si>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</si>
  <si>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</si>
  <si>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</si>
  <si>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</si>
  <si>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</si>
  <si>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</si>
  <si>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</si>
  <si>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</si>
  <si>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</si>
  <si>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</si>
  <si>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</si>
  <si>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</si>
  <si>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</si>
  <si>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</si>
  <si>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</si>
  <si>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</si>
  <si>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</si>
  <si>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</si>
  <si>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</si>
  <si>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</si>
  <si>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</si>
  <si>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</si>
  <si>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</si>
  <si>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</si>
  <si>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</si>
  <si>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</si>
  <si>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</si>
  <si>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</si>
  <si>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</si>
  <si>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</si>
  <si>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</si>
  <si>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</si>
  <si>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</si>
  <si>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</si>
  <si>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</si>
  <si>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</si>
  <si>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</si>
  <si>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</si>
  <si>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</si>
  <si>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</si>
  <si>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</si>
  <si>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</si>
  <si>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</si>
  <si>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</si>
  <si>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</si>
  <si>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</si>
  <si>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</si>
  <si>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</si>
  <si>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</si>
  <si>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</si>
  <si>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</si>
  <si>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</si>
  <si>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</si>
  <si>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</si>
  <si>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</si>
  <si>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</si>
  <si>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</si>
  <si>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</si>
  <si>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</si>
  <si>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</si>
  <si>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</si>
  <si>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</si>
  <si>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</si>
  <si>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</si>
  <si>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</si>
  <si>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</si>
  <si>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</si>
  <si>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</si>
  <si>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</si>
  <si>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</si>
  <si>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</si>
  <si>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</si>
  <si>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</si>
  <si>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</si>
  <si>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</si>
  <si>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</si>
  <si>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</si>
  <si>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</si>
  <si>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</si>
  <si>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</si>
  <si>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</si>
  <si>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</si>
  <si>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</si>
  <si>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</si>
  <si>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</si>
  <si>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</si>
  <si>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</si>
  <si>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</si>
  <si>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</si>
  <si>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</si>
  <si>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</si>
  <si>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</si>
  <si>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</si>
  <si>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</si>
  <si>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</si>
  <si>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</si>
  <si>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</si>
  <si>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</si>
  <si>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</si>
  <si>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</si>
  <si>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</si>
  <si>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</si>
  <si>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</si>
  <si>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</si>
  <si>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</si>
  <si>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</si>
  <si>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</si>
  <si>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</si>
  <si>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</si>
  <si>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</si>
  <si>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</si>
  <si>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</si>
  <si>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</si>
  <si>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</si>
  <si>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</si>
  <si>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</si>
  <si>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</si>
  <si>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</si>
  <si>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</si>
  <si>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</si>
  <si>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</si>
  <si>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</si>
  <si>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</si>
  <si>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</si>
  <si>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</si>
  <si>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</si>
  <si>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</si>
  <si>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</si>
  <si>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</si>
  <si>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</si>
  <si>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</si>
  <si>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</si>
  <si>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</si>
  <si>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</si>
  <si>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</si>
  <si>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</si>
  <si>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</si>
  <si>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</si>
  <si>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</si>
  <si>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</si>
  <si>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</si>
  <si>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</si>
  <si>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</si>
  <si>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</si>
  <si>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</si>
  <si>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</si>
  <si>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</si>
  <si>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</si>
  <si>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</si>
  <si>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</si>
  <si>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</si>
  <si>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</si>
  <si>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</si>
  <si>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</si>
  <si>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</si>
  <si>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</si>
  <si>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</si>
  <si>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</si>
  <si>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</si>
  <si>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</si>
  <si>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</si>
  <si>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</si>
  <si>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</si>
  <si>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</si>
  <si>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</si>
  <si>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</si>
  <si>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</si>
  <si>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</si>
  <si>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</si>
  <si>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</si>
  <si>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</si>
  <si>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</si>
  <si>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</si>
  <si>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</si>
  <si>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</si>
  <si>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</si>
  <si>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</si>
  <si>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</si>
  <si>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</si>
  <si>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</si>
  <si>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</si>
  <si>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</si>
  <si>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</si>
  <si>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</si>
  <si>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</si>
  <si>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</si>
  <si>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</si>
  <si>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</si>
  <si>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</si>
  <si>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</si>
  <si>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</si>
  <si>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</si>
  <si>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</si>
  <si>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</si>
  <si>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</si>
  <si>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</si>
  <si>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</si>
  <si>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</si>
  <si>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</si>
  <si>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</si>
  <si>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</si>
  <si>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</si>
  <si>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</si>
  <si>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</si>
  <si>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</si>
  <si>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</si>
  <si>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</si>
  <si>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</si>
  <si>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</si>
  <si>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</si>
  <si>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</si>
  <si>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</si>
  <si>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</si>
  <si>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</si>
  <si>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</si>
  <si>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</si>
  <si>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</si>
  <si>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</si>
  <si>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</si>
  <si>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</si>
  <si>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</si>
  <si>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</si>
  <si>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</si>
  <si>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</si>
  <si>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</si>
  <si>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</si>
  <si>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</si>
  <si>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</si>
  <si>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</si>
  <si>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</si>
  <si>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</si>
  <si>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</si>
  <si>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</si>
  <si>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</si>
  <si>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</si>
  <si>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</si>
  <si>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</si>
  <si>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</si>
  <si>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</si>
  <si>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</si>
  <si>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</si>
  <si>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</si>
  <si>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</si>
  <si>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</si>
  <si>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</si>
  <si>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</si>
  <si>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</si>
  <si>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</si>
  <si>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</si>
  <si>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</si>
  <si>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</si>
  <si>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</si>
  <si>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</si>
  <si>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</si>
  <si>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</si>
  <si>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</si>
  <si>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</si>
  <si>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</si>
  <si>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</si>
  <si>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</si>
  <si>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</si>
  <si>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</si>
  <si>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</si>
  <si>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</si>
  <si>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</si>
  <si>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</si>
  <si>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</si>
  <si>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</si>
  <si>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</si>
  <si>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</si>
  <si>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</si>
  <si>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</si>
  <si>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</si>
  <si>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</si>
  <si>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</si>
  <si>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</si>
  <si>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</si>
  <si>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</si>
  <si>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</si>
  <si>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</si>
  <si>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</si>
  <si>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</si>
  <si>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</si>
  <si>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</si>
  <si>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</si>
  <si>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</si>
  <si>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</si>
  <si>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</si>
  <si>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</si>
  <si>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</si>
  <si>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</si>
  <si>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</si>
  <si>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</si>
  <si>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</si>
  <si>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</si>
  <si>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</si>
  <si>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</si>
  <si>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</si>
  <si>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</si>
  <si>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</si>
  <si>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</si>
  <si>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</si>
  <si>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</si>
  <si>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</si>
  <si>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</si>
  <si>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</si>
  <si>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</si>
  <si>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</si>
  <si>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</si>
  <si>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</si>
  <si>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</si>
  <si>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</si>
  <si>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</si>
  <si>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</si>
  <si>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</si>
  <si>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</si>
  <si>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</si>
  <si>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</si>
  <si>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</si>
  <si>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</si>
  <si>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</si>
  <si>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</si>
  <si>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</si>
  <si>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</si>
  <si>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</si>
  <si>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</si>
  <si>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</si>
  <si>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</si>
  <si>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</si>
  <si>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</si>
  <si>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</si>
  <si>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</si>
  <si>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</si>
  <si>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</si>
  <si>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</si>
  <si>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</si>
  <si>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</si>
  <si>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</si>
  <si>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</si>
  <si>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</si>
  <si>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</si>
  <si>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</si>
  <si>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</si>
  <si>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</si>
  <si>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</si>
  <si>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</si>
  <si>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</si>
  <si>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</si>
  <si>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</si>
  <si>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</si>
  <si>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</si>
  <si>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</si>
  <si>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</si>
  <si>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</si>
  <si>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</si>
  <si>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</si>
  <si>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</si>
  <si>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</si>
  <si>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</si>
  <si>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</si>
  <si>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</si>
  <si>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</si>
  <si>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</si>
  <si>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</si>
  <si>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</si>
  <si>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</si>
  <si>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</si>
  <si>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</si>
  <si>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</si>
  <si>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</si>
  <si>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</si>
  <si>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</si>
  <si>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</si>
  <si>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</si>
  <si>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</si>
  <si>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</si>
  <si>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</si>
  <si>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</si>
  <si>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</si>
  <si>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</si>
  <si>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</si>
  <si>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</si>
  <si>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</si>
  <si>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</si>
  <si>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</si>
  <si>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</si>
  <si>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</si>
  <si>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</si>
  <si>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</si>
  <si>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</si>
  <si>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</si>
  <si>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</si>
  <si>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</si>
  <si>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</si>
  <si>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</si>
  <si>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</si>
  <si>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</si>
  <si>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</si>
  <si>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</si>
  <si>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</si>
  <si>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</si>
  <si>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</si>
  <si>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</si>
  <si>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</si>
  <si>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</si>
  <si>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</si>
  <si>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</si>
  <si>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</si>
  <si>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</si>
  <si>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</si>
  <si>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</si>
  <si>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</si>
  <si>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</si>
  <si>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</si>
  <si>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</si>
  <si>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</si>
  <si>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</si>
  <si>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</si>
  <si>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</si>
  <si>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</si>
  <si>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</si>
  <si>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</si>
  <si>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</si>
  <si>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</si>
  <si>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</si>
  <si>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</si>
  <si>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</si>
  <si>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</si>
  <si>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</si>
  <si>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</si>
  <si>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</si>
  <si>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</si>
  <si>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</si>
  <si>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</si>
  <si>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</si>
  <si>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</si>
  <si>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</si>
  <si>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</si>
  <si>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</si>
  <si>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</si>
  <si>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</si>
  <si>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</si>
  <si>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</si>
  <si>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</si>
  <si>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</si>
  <si>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</si>
  <si>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</si>
  <si>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</si>
  <si>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</si>
  <si>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</si>
  <si>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</si>
  <si>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</si>
  <si>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</si>
  <si>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</si>
  <si>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</si>
  <si>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</si>
  <si>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</si>
  <si>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</si>
  <si>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</si>
  <si>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</si>
  <si>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</si>
  <si>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</si>
  <si>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</si>
  <si>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</si>
  <si>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</si>
  <si>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</si>
  <si>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</si>
  <si>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</si>
  <si>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</si>
  <si>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</si>
  <si>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</si>
  <si>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</si>
  <si>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</si>
  <si>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</si>
  <si>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</si>
  <si>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</si>
  <si>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</si>
  <si>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</si>
  <si>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</si>
  <si>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</si>
  <si>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</si>
  <si>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</si>
  <si>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</si>
  <si>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</si>
  <si>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</si>
  <si>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</si>
  <si>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</si>
  <si>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</si>
  <si>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</si>
  <si>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</si>
  <si>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</si>
  <si>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</si>
  <si>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</si>
  <si>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</si>
  <si>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</si>
  <si>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</si>
  <si>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</si>
  <si>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</si>
  <si>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</si>
  <si>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</si>
  <si>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</si>
  <si>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</si>
  <si>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</si>
  <si>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</si>
  <si>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</si>
  <si>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</si>
  <si>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</si>
  <si>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</si>
  <si>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</si>
  <si>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</si>
  <si>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</si>
  <si>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</si>
  <si>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</si>
  <si>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</si>
  <si>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</si>
  <si>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</si>
  <si>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</si>
  <si>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</si>
  <si>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</si>
  <si>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</si>
  <si>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</si>
  <si>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</si>
  <si>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</si>
  <si>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</si>
  <si>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</si>
  <si>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</si>
  <si>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</si>
  <si>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</si>
  <si>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</si>
  <si>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</si>
  <si>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</si>
  <si>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</si>
  <si>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</si>
  <si>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</si>
  <si>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</si>
  <si>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</si>
  <si>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</si>
  <si>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</si>
  <si>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</si>
  <si>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</si>
  <si>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</si>
  <si>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</si>
  <si>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</si>
  <si>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</si>
  <si>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</si>
  <si>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</si>
  <si>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</si>
  <si>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</si>
  <si>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</si>
  <si>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</si>
  <si>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</si>
  <si>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</si>
  <si>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</si>
  <si>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</si>
  <si>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</si>
  <si>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</si>
  <si>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</si>
  <si>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</si>
  <si>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</si>
  <si>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</si>
  <si>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</si>
  <si>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</si>
  <si>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</si>
  <si>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</si>
  <si>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</si>
  <si>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</si>
  <si>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</si>
  <si>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</si>
  <si>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</si>
  <si>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</si>
  <si>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</si>
  <si>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</si>
  <si>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</si>
  <si>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</si>
  <si>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</si>
  <si>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</si>
  <si>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</si>
  <si>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</si>
  <si>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</si>
  <si>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</si>
  <si>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</si>
  <si>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</si>
  <si>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</si>
  <si>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</si>
  <si>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</si>
  <si>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</si>
  <si>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</si>
  <si>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</si>
  <si>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</si>
  <si>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</si>
  <si>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</si>
  <si>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</si>
  <si>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</si>
  <si>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</si>
  <si>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</si>
  <si>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</si>
  <si>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</si>
  <si>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</si>
  <si>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</si>
  <si>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</si>
  <si>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</si>
  <si>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</si>
  <si>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</si>
  <si>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</si>
  <si>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</si>
  <si>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</si>
  <si>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</si>
  <si>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</si>
  <si>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</si>
  <si>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</si>
  <si>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</si>
  <si>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</si>
  <si>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</si>
  <si>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</si>
  <si>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</si>
  <si>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</si>
  <si>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</si>
  <si>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</si>
  <si>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</si>
  <si>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</si>
  <si>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</si>
  <si>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</si>
  <si>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</si>
  <si>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</si>
  <si>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</si>
  <si>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</si>
  <si>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</si>
  <si>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</si>
  <si>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</si>
  <si>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</si>
  <si>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</si>
  <si>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</si>
  <si>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</si>
  <si>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</si>
  <si>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</si>
  <si>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</si>
  <si>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</si>
  <si>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</si>
  <si>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</si>
  <si>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</si>
  <si>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</si>
  <si>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</si>
  <si>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</si>
  <si>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</si>
  <si>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</si>
  <si>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</si>
  <si>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</si>
  <si>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</si>
  <si>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</si>
  <si>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</si>
  <si>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</si>
  <si>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</si>
  <si>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</si>
  <si>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</si>
  <si>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</si>
  <si>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</si>
  <si>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</si>
  <si>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</si>
  <si>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</si>
  <si>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</si>
  <si>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</si>
  <si>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</si>
  <si>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</si>
  <si>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</si>
  <si>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</si>
  <si>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</si>
  <si>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</si>
  <si>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</si>
  <si>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</si>
  <si>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</si>
  <si>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</si>
  <si>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</si>
  <si>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</si>
  <si>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</si>
  <si>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</si>
  <si>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</si>
  <si>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</si>
  <si>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</si>
  <si>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</si>
  <si>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</si>
  <si>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</si>
  <si>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</si>
  <si>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</si>
  <si>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</si>
  <si>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</si>
  <si>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</si>
  <si>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</si>
  <si>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</si>
  <si>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</si>
  <si>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</si>
  <si>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</si>
  <si>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</si>
  <si>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</si>
  <si>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</si>
  <si>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</si>
  <si>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</si>
  <si>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</si>
  <si>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</si>
  <si>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</si>
  <si>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</si>
  <si>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</si>
  <si>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</si>
  <si>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</si>
  <si>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</si>
  <si>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</si>
  <si>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</si>
  <si>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</si>
  <si>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</si>
  <si>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</si>
  <si>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</si>
  <si>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</si>
  <si>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</si>
  <si>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</si>
  <si>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</si>
  <si>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</si>
  <si>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</si>
  <si>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</si>
  <si>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</si>
  <si>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</si>
  <si>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</si>
  <si>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</si>
  <si>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</si>
  <si>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</si>
  <si>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</si>
  <si>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</si>
  <si>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</si>
  <si>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</si>
  <si>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</si>
  <si>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</si>
  <si>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</si>
  <si>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</si>
  <si>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</si>
  <si>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</si>
  <si>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</si>
  <si>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</si>
  <si>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</si>
  <si>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</si>
  <si>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</si>
  <si>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</si>
  <si>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</si>
  <si>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</si>
  <si>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</si>
  <si>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</si>
  <si>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</si>
  <si>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</si>
  <si>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</si>
  <si>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</si>
  <si>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</si>
  <si>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</si>
  <si>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</si>
  <si>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</si>
  <si>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</si>
  <si>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</si>
  <si>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</si>
  <si>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</si>
  <si>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</si>
  <si>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</si>
  <si>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</si>
  <si>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</si>
  <si>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</si>
  <si>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</si>
  <si>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</si>
  <si>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</si>
  <si>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</si>
  <si>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</si>
  <si>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</si>
  <si>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</si>
  <si>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</si>
  <si>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</si>
  <si>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</si>
  <si>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</si>
  <si>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</si>
  <si>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</si>
  <si>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</si>
  <si>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</si>
  <si>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</si>
  <si>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</si>
  <si>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</si>
  <si>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</si>
  <si>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</si>
  <si>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</si>
  <si>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</si>
  <si>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</si>
  <si>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</si>
  <si>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</si>
  <si>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</si>
  <si>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</si>
  <si>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</si>
  <si>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</si>
  <si>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</si>
  <si>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</si>
  <si>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</si>
  <si>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</si>
  <si>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</si>
  <si>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</si>
  <si>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</si>
  <si>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</si>
  <si>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</si>
  <si>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</si>
  <si>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</si>
  <si>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</si>
  <si>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</si>
  <si>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</si>
  <si>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</si>
  <si>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</si>
  <si>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</si>
  <si>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</si>
  <si>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</si>
  <si>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</si>
  <si>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</si>
  <si>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</si>
  <si>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</si>
  <si>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</si>
  <si>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</si>
  <si>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</si>
  <si>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</si>
  <si>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</si>
  <si>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</si>
  <si>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</si>
  <si>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</si>
  <si>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</si>
  <si>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</si>
  <si>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</si>
  <si>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</si>
  <si>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</si>
  <si>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</si>
  <si>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</si>
  <si>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</si>
  <si>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</si>
  <si>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</si>
  <si>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</si>
  <si>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</si>
  <si>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</si>
  <si>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</si>
  <si>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</si>
  <si>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</si>
  <si>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</si>
  <si>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</si>
  <si>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</si>
  <si>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</si>
  <si>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</si>
  <si>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</si>
  <si>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</si>
  <si>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</si>
  <si>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</si>
  <si>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</si>
  <si>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</si>
  <si>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</si>
  <si>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</si>
  <si>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</si>
  <si>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</si>
  <si>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</si>
  <si>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</si>
  <si>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</si>
  <si>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</si>
  <si>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</si>
  <si>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</si>
  <si>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</si>
  <si>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</si>
  <si>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</si>
  <si>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</si>
  <si>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</si>
  <si>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</si>
  <si>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</si>
  <si>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</si>
  <si>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</si>
  <si>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</si>
  <si>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</si>
  <si>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</si>
  <si>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</si>
  <si>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</si>
  <si>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</si>
  <si>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</si>
  <si>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</si>
  <si>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</si>
  <si>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</si>
  <si>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</si>
  <si>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</si>
  <si>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</si>
  <si>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</si>
  <si>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</si>
  <si>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</si>
  <si>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</si>
  <si>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</si>
  <si>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</si>
  <si>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</si>
  <si>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</si>
  <si>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</si>
  <si>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</si>
  <si>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</si>
  <si>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</si>
  <si>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</si>
  <si>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</si>
  <si>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</si>
  <si>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</si>
  <si>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</si>
  <si>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</si>
  <si>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</si>
  <si>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</si>
  <si>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</si>
  <si>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</si>
  <si>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</si>
  <si>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</si>
  <si>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</si>
  <si>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</si>
  <si>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</si>
  <si>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</si>
  <si>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</si>
  <si>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</si>
  <si>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</si>
  <si>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</si>
  <si>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</si>
  <si>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</si>
  <si>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</si>
  <si>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</si>
  <si>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</si>
  <si>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</si>
  <si>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</si>
  <si>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</si>
  <si>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</si>
  <si>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</si>
  <si>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</si>
  <si>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</si>
  <si>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</si>
  <si>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</si>
  <si>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</si>
  <si>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</si>
  <si>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</si>
  <si>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</si>
  <si>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</si>
  <si>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</si>
  <si>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</si>
  <si>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</si>
  <si>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</si>
  <si>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</si>
  <si>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</si>
  <si>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</si>
  <si>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</si>
  <si>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</si>
  <si>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</si>
  <si>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</si>
  <si>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</si>
  <si>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</si>
  <si>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</si>
  <si>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</si>
  <si>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</si>
  <si>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</si>
  <si>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</si>
  <si>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</si>
  <si>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</si>
  <si>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</si>
  <si>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</si>
  <si>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</si>
  <si>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</si>
  <si>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</si>
  <si>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</si>
  <si>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</si>
  <si>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</si>
  <si>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</si>
  <si>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</si>
  <si>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</si>
  <si>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</si>
  <si>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</si>
  <si>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</si>
  <si>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</si>
  <si>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</si>
  <si>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</si>
  <si>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</si>
  <si>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</si>
  <si>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</si>
  <si>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</si>
  <si>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</si>
  <si>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</si>
  <si>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</si>
  <si>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</si>
  <si>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</si>
  <si>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</si>
  <si>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</si>
  <si>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</si>
  <si>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</si>
  <si>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</si>
  <si>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</si>
  <si>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</si>
  <si>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</si>
  <si>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</si>
  <si>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</si>
  <si>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</si>
  <si>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</si>
  <si>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</si>
  <si>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</si>
  <si>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</si>
  <si>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</si>
  <si>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</si>
  <si>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</si>
  <si>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</si>
  <si>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</si>
  <si>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</si>
  <si>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</si>
  <si>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</si>
  <si>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</si>
  <si>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</si>
  <si>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</si>
  <si>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</si>
  <si>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</si>
  <si>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</si>
  <si>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</si>
  <si>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</si>
  <si>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</si>
  <si>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</si>
  <si>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</si>
  <si>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</si>
  <si>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</si>
  <si>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</si>
  <si>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</si>
  <si>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</si>
  <si>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</si>
  <si>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</si>
  <si>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</si>
  <si>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</si>
  <si>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</si>
  <si>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</si>
  <si>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</si>
  <si>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</si>
  <si>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</si>
  <si>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</si>
  <si>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</si>
  <si>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</si>
  <si>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</si>
  <si>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</si>
  <si>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</si>
  <si>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</si>
  <si>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</si>
  <si>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</si>
  <si>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</si>
  <si>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</si>
  <si>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</si>
  <si>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</si>
  <si>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</si>
  <si>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</si>
  <si>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</si>
  <si>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</si>
  <si>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</si>
  <si>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</si>
  <si>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</si>
  <si>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</si>
  <si>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</si>
  <si>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</si>
  <si>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</si>
  <si>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</si>
  <si>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</si>
  <si>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</si>
  <si>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</si>
  <si>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</si>
  <si>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</si>
  <si>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</si>
  <si>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</si>
  <si>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</si>
  <si>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</si>
  <si>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</si>
  <si>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</si>
  <si>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</si>
  <si>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</si>
  <si>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</si>
  <si>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</si>
  <si>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</si>
  <si>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</si>
  <si>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</si>
  <si>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</si>
  <si>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</si>
  <si>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</si>
  <si>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</si>
  <si>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</si>
  <si>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</si>
  <si>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</si>
  <si>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</si>
  <si>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</si>
  <si>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</si>
  <si>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</si>
  <si>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</si>
  <si>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</si>
  <si>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</si>
  <si>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</si>
  <si>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</si>
  <si>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</si>
  <si>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</si>
  <si>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</si>
  <si>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</si>
  <si>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</si>
  <si>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</si>
  <si>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</si>
  <si>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</si>
  <si>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</si>
  <si>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</si>
  <si>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</si>
  <si>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</si>
  <si>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</si>
  <si>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</si>
  <si>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</si>
  <si>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</si>
  <si>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</si>
  <si>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</si>
  <si>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</si>
  <si>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</si>
  <si>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</si>
  <si>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</si>
  <si>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</si>
  <si>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</si>
  <si>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</si>
  <si>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</si>
  <si>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</si>
  <si>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</si>
  <si>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</si>
  <si>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</si>
  <si>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</si>
  <si>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</si>
  <si>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</si>
  <si>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</si>
  <si>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</si>
  <si>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</si>
  <si>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</si>
  <si>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</si>
  <si>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</si>
  <si>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</si>
  <si>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</si>
  <si>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</si>
  <si>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</si>
  <si>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</si>
  <si>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</si>
  <si>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</si>
  <si>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</si>
  <si>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</si>
  <si>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</si>
  <si>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</si>
  <si>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</si>
  <si>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</si>
  <si>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</si>
  <si>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</si>
  <si>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</si>
  <si>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</si>
  <si>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</si>
  <si>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</si>
  <si>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</si>
  <si>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</si>
  <si>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</si>
  <si>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</si>
  <si>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</si>
  <si>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</si>
  <si>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</si>
  <si>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</si>
  <si>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</si>
  <si>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</si>
  <si>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</si>
  <si>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</si>
  <si>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</si>
  <si>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</si>
  <si>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</si>
  <si>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</si>
  <si>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</si>
  <si>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</si>
  <si>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</si>
  <si>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</si>
  <si>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</si>
  <si>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</si>
  <si>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</si>
  <si>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</si>
  <si>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</si>
  <si>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</si>
  <si>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</si>
  <si>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</si>
  <si>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</si>
  <si>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</si>
  <si>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</si>
  <si>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</si>
  <si>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</si>
  <si>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</si>
  <si>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</si>
  <si>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</si>
  <si>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</si>
  <si>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</si>
  <si>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</si>
  <si>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</si>
  <si>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</si>
  <si>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</si>
  <si>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</si>
  <si>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</si>
  <si>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</si>
  <si>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</si>
  <si>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</si>
  <si>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</si>
  <si>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</si>
  <si>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</si>
  <si>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</si>
  <si>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</si>
  <si>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</si>
  <si>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</si>
  <si>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</si>
  <si>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</si>
  <si>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</si>
  <si>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</si>
  <si>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</si>
  <si>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</si>
  <si>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</si>
  <si>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</si>
  <si>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</si>
  <si>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</si>
  <si>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</si>
  <si>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</si>
  <si>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</si>
  <si>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</si>
  <si>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</si>
  <si>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</si>
  <si>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</si>
  <si>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</si>
  <si>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</si>
  <si>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</si>
  <si>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</si>
  <si>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</si>
  <si>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</si>
  <si>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</si>
  <si>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</si>
  <si>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</si>
  <si>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</si>
  <si>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</si>
  <si>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</si>
  <si>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</si>
  <si>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</si>
  <si>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</si>
  <si>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</si>
  <si>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</si>
  <si>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</si>
  <si>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</si>
  <si>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</si>
  <si>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</si>
  <si>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</si>
  <si>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</si>
  <si>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</si>
  <si>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</si>
  <si>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</si>
  <si>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</si>
  <si>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</si>
  <si>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</si>
  <si>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</si>
  <si>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</si>
  <si>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</si>
  <si>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</si>
  <si>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</si>
  <si>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</si>
  <si>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</si>
  <si>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</si>
  <si>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</si>
  <si>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</si>
  <si>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</si>
  <si>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</si>
  <si>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</si>
  <si>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</si>
  <si>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</si>
  <si>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</si>
  <si>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</si>
  <si>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</si>
  <si>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</si>
  <si>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</si>
  <si>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</si>
  <si>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</si>
  <si>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</si>
  <si>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</si>
  <si>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</si>
  <si>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</si>
  <si>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</si>
  <si>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</si>
  <si>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</si>
  <si>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</si>
  <si>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</si>
  <si>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</si>
  <si>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</si>
  <si>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</si>
  <si>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</si>
  <si>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</si>
  <si>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</si>
  <si>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</si>
  <si>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</si>
  <si>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</si>
  <si>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</si>
  <si>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</si>
  <si>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</si>
  <si>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</si>
  <si>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</si>
  <si>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</si>
  <si>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</si>
  <si>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</si>
  <si>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</si>
  <si>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</si>
  <si>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</si>
  <si>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</si>
  <si>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</si>
  <si>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</si>
  <si>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</si>
  <si>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</si>
  <si>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</si>
  <si>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</si>
  <si>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</si>
  <si>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</si>
  <si>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</si>
  <si>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</si>
  <si>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</si>
  <si>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</si>
  <si>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</si>
  <si>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</si>
  <si>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</si>
  <si>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</si>
  <si>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</si>
  <si>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</si>
  <si>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</si>
  <si>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</si>
  <si>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</si>
  <si>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</si>
  <si>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</si>
  <si>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</si>
  <si>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</si>
  <si>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</si>
  <si>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</si>
  <si>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</si>
  <si>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</si>
  <si>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</si>
  <si>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</si>
  <si>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</si>
  <si>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</si>
  <si>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</si>
  <si>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</si>
  <si>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</si>
  <si>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</si>
  <si>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</si>
  <si>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</si>
  <si>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</si>
  <si>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</si>
  <si>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</si>
  <si>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</si>
  <si>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</si>
  <si>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</si>
  <si>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</si>
  <si>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</si>
  <si>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</si>
  <si>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</si>
  <si>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</si>
  <si>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</si>
  <si>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</si>
  <si>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</si>
  <si>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</si>
  <si>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</si>
  <si>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</si>
  <si>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</si>
  <si>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</si>
  <si>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</si>
  <si>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</si>
  <si>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</si>
  <si>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</si>
  <si>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</si>
  <si>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</si>
  <si>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</si>
  <si>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</si>
  <si>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</si>
  <si>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</si>
  <si>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</si>
  <si>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</si>
  <si>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</si>
  <si>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</si>
  <si>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</si>
  <si>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</si>
  <si>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</si>
  <si>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</si>
  <si>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</si>
  <si>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</si>
  <si>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</si>
  <si>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</si>
  <si>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</si>
  <si>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</si>
  <si>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</si>
  <si>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</si>
  <si>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</si>
  <si>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</si>
  <si>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</si>
  <si>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</si>
  <si>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</si>
  <si>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</si>
  <si>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</si>
  <si>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</si>
  <si>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</si>
  <si>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</si>
  <si>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</si>
  <si>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</si>
  <si>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</si>
  <si>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</si>
  <si>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</si>
  <si>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</si>
  <si>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</si>
  <si>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</si>
  <si>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</si>
  <si>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</si>
  <si>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</si>
  <si>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</si>
  <si>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</si>
  <si>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</si>
  <si>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</si>
  <si>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</si>
  <si>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</si>
  <si>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</si>
  <si>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</si>
  <si>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</si>
  <si>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</si>
  <si>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</si>
  <si>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</si>
  <si>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</si>
  <si>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</si>
  <si>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</si>
  <si>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</si>
  <si>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</si>
  <si>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</si>
  <si>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</si>
  <si>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</si>
  <si>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</si>
  <si>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</si>
  <si>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</si>
  <si>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</si>
  <si>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</si>
  <si>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</si>
  <si>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</si>
  <si>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</si>
  <si>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</si>
  <si>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</si>
  <si>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</si>
  <si>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</si>
  <si>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</si>
  <si>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</si>
  <si>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</si>
  <si>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</si>
  <si>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</si>
  <si>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</si>
  <si>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</si>
  <si>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</si>
  <si>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</si>
  <si>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</si>
  <si>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</si>
  <si>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</si>
  <si>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</si>
  <si>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</si>
  <si>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</si>
  <si>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</si>
  <si>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</si>
  <si>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</si>
  <si>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</si>
  <si>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</si>
  <si>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</si>
  <si>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</si>
  <si>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</si>
  <si>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</si>
  <si>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</si>
  <si>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</si>
  <si>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</si>
  <si>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</si>
  <si>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</si>
  <si>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</si>
  <si>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</si>
  <si>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</si>
  <si>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</si>
  <si>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</si>
  <si>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</si>
  <si>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</si>
  <si>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</si>
  <si>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</si>
  <si>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</si>
  <si>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</si>
  <si>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</si>
  <si>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</si>
  <si>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</si>
  <si>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</si>
  <si>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</si>
  <si>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</si>
  <si>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</si>
  <si>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</si>
  <si>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</si>
  <si>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</si>
  <si>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</si>
  <si>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</si>
  <si>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</si>
  <si>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</si>
  <si>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</si>
  <si>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</si>
  <si>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</si>
  <si>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</si>
  <si>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</si>
  <si>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</si>
  <si>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</si>
  <si>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</si>
  <si>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</si>
  <si>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</si>
  <si>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</si>
  <si>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</si>
  <si>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</si>
  <si>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</si>
  <si>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</si>
  <si>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</si>
  <si>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</si>
  <si>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</si>
  <si>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</si>
  <si>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</si>
  <si>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</si>
  <si>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</si>
  <si>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</si>
  <si>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</si>
  <si>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</si>
  <si>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</si>
  <si>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</si>
  <si>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</si>
  <si>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</si>
  <si>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</si>
  <si>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</si>
  <si>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</si>
  <si>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</si>
  <si>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</si>
  <si>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</si>
  <si>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</si>
  <si>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</si>
  <si>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</si>
  <si>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</si>
  <si>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</si>
  <si>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</si>
  <si>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</si>
  <si>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</si>
  <si>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</si>
  <si>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</si>
  <si>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</si>
  <si>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</si>
  <si>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</si>
  <si>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</si>
  <si>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</si>
  <si>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</si>
  <si>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</si>
  <si>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</si>
  <si>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</si>
  <si>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</si>
  <si>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</si>
  <si>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</si>
  <si>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</si>
  <si>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</si>
  <si>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</si>
  <si>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</si>
  <si>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</si>
  <si>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</si>
  <si>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</si>
  <si>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</si>
  <si>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</si>
  <si>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</si>
  <si>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</si>
  <si>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</si>
  <si>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</si>
  <si>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</si>
  <si>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</si>
  <si>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</si>
  <si>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</si>
  <si>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</si>
  <si>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</si>
  <si>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</si>
  <si>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</si>
  <si>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</si>
  <si>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</si>
  <si>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</si>
  <si>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</si>
  <si>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</si>
  <si>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</si>
  <si>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</si>
  <si>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</si>
  <si>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</si>
  <si>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</si>
  <si>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</si>
  <si>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</si>
  <si>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</si>
  <si>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</si>
  <si>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</si>
  <si>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</si>
  <si>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</si>
  <si>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</si>
  <si>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</si>
  <si>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</si>
  <si>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</si>
  <si>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</si>
  <si>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</si>
  <si>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</si>
  <si>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</si>
  <si>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</si>
  <si>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</si>
  <si>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</si>
  <si>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</si>
  <si>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</si>
  <si>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</si>
  <si>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</si>
  <si>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</si>
  <si>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</si>
  <si>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</si>
  <si>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</si>
  <si>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</si>
  <si>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</si>
  <si>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</si>
  <si>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</si>
  <si>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</si>
  <si>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</si>
  <si>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</si>
  <si>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</si>
  <si>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</si>
  <si>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</si>
  <si>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</si>
  <si>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</si>
  <si>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</si>
  <si>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</si>
  <si>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</si>
  <si>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</si>
  <si>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</si>
  <si>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</si>
  <si>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</si>
  <si>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</si>
  <si>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</si>
  <si>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</si>
  <si>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</si>
  <si>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</si>
  <si>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</si>
  <si>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</si>
  <si>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</si>
  <si>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</si>
  <si>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</si>
  <si>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</si>
  <si>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</si>
  <si>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</si>
  <si>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</si>
  <si>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</si>
  <si>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</si>
  <si>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</si>
  <si>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</si>
  <si>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</si>
  <si>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</si>
  <si>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</si>
  <si>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</si>
  <si>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</si>
  <si>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</si>
  <si>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</si>
  <si>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</si>
  <si>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</si>
  <si>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</si>
  <si>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</si>
  <si>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</si>
  <si>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</si>
  <si>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</si>
  <si>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</si>
  <si>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</si>
  <si>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</si>
  <si>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</si>
  <si>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</si>
  <si>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</si>
  <si>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</si>
  <si>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</si>
  <si>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</si>
  <si>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</si>
  <si>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</si>
  <si>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</si>
  <si>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</si>
  <si>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</si>
  <si>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</si>
  <si>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</si>
  <si>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</si>
  <si>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</si>
  <si>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</si>
  <si>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</si>
  <si>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</si>
  <si>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</si>
  <si>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</si>
  <si>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</si>
  <si>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</si>
  <si>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</si>
  <si>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</si>
  <si>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</si>
  <si>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</si>
  <si>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</si>
  <si>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</si>
  <si>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</si>
  <si>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</si>
  <si>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</si>
  <si>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</si>
  <si>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</si>
  <si>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</si>
  <si>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</si>
  <si>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</si>
  <si>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</si>
  <si>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</si>
  <si>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</si>
  <si>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</si>
  <si>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</si>
  <si>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</si>
  <si>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</si>
  <si>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</si>
  <si>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</si>
  <si>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</si>
  <si>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</si>
  <si>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</si>
  <si>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</si>
  <si>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</si>
  <si>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</si>
  <si>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</si>
  <si>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</si>
  <si>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</si>
  <si>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</si>
  <si>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</si>
  <si>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</si>
  <si>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</si>
  <si>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</si>
  <si>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</si>
  <si>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</si>
  <si>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</si>
  <si>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</si>
  <si>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</si>
  <si>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</si>
  <si>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</si>
  <si>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</si>
  <si>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</si>
  <si>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</si>
  <si>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</si>
  <si>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</si>
  <si>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</si>
  <si>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</si>
  <si>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</si>
  <si>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</si>
  <si>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</si>
  <si>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</si>
  <si>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</si>
  <si>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</si>
  <si>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</si>
  <si>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</si>
  <si>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</si>
  <si>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</si>
  <si>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</si>
  <si>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</si>
  <si>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</si>
  <si>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</si>
  <si>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</si>
  <si>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</si>
  <si>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</si>
  <si>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</si>
  <si>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</si>
  <si>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</si>
  <si>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</si>
  <si>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</si>
  <si>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</si>
  <si>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</si>
  <si>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</si>
  <si>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</si>
  <si>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</si>
  <si>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</si>
  <si>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</si>
  <si>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</si>
  <si>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</si>
  <si>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</si>
  <si>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</si>
  <si>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</si>
  <si>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</si>
  <si>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</si>
  <si>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</si>
  <si>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</si>
  <si>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</si>
  <si>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</si>
  <si>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</si>
  <si>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</si>
  <si>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</si>
  <si>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</si>
  <si>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</si>
  <si>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</si>
  <si>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</si>
  <si>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</si>
  <si>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</si>
  <si>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</si>
  <si>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</si>
  <si>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</si>
  <si>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</si>
  <si>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</si>
  <si>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</si>
  <si>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</si>
  <si>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</si>
  <si>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</si>
  <si>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</si>
  <si>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</si>
  <si>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</si>
  <si>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</si>
  <si>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</si>
  <si>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</si>
  <si>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</si>
  <si>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</si>
  <si>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</si>
  <si>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</si>
  <si>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</si>
  <si>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</si>
  <si>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</si>
  <si>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</si>
  <si>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</si>
  <si>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</si>
  <si>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</si>
  <si>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</si>
  <si>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</si>
  <si>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</si>
  <si>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</si>
  <si>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</si>
  <si>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</si>
  <si>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</si>
  <si>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</si>
  <si>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</si>
  <si>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</si>
  <si>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</si>
  <si>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</si>
  <si>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</si>
  <si>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</si>
  <si>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</si>
  <si>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</si>
  <si>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</si>
  <si>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</si>
  <si>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</si>
  <si>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</si>
  <si>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</si>
  <si>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</si>
  <si>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</si>
  <si>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</si>
  <si>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</si>
  <si>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</si>
  <si>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</si>
  <si>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</si>
  <si>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</si>
  <si>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</si>
  <si>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</si>
  <si>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</si>
  <si>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</si>
  <si>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</si>
  <si>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</si>
  <si>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</si>
  <si>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</si>
  <si>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</si>
  <si>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</si>
  <si>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</si>
  <si>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</si>
  <si>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</si>
  <si>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</si>
  <si>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</si>
  <si>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</si>
  <si>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</si>
  <si>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</si>
  <si>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</si>
  <si>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</si>
  <si>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</si>
  <si>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</si>
  <si>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</si>
  <si>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</si>
  <si>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</si>
  <si>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</si>
  <si>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</si>
  <si>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</si>
  <si>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</si>
  <si>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</si>
  <si>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</si>
  <si>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</si>
  <si>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</si>
  <si>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</si>
  <si>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</si>
  <si>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</si>
  <si>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</si>
  <si>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</si>
  <si>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</si>
  <si>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</si>
  <si>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</si>
  <si>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</si>
  <si>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</si>
  <si>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</si>
  <si>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</si>
  <si>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</si>
  <si>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</si>
  <si>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</si>
  <si>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</si>
  <si>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</si>
  <si>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</si>
  <si>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</si>
  <si>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</si>
  <si>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</si>
  <si>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</si>
  <si>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</si>
  <si>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</si>
  <si>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</si>
  <si>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</si>
  <si>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</si>
  <si>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</si>
  <si>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</si>
  <si>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</si>
  <si>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</si>
  <si>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</si>
  <si>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</si>
  <si>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</si>
  <si>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</si>
  <si>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</si>
  <si>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</si>
  <si>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</si>
  <si>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</si>
  <si>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</si>
  <si>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</si>
  <si>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</si>
  <si>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</si>
  <si>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</si>
  <si>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</si>
  <si>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</si>
  <si>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</si>
  <si>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</si>
  <si>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</si>
  <si>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</si>
  <si>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</si>
  <si>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</si>
  <si>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</si>
  <si>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</si>
  <si>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</si>
  <si>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</si>
  <si>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</si>
  <si>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</si>
  <si>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</si>
  <si>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</si>
  <si>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</si>
  <si>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</si>
  <si>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</si>
  <si>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</si>
  <si>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</si>
  <si>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</si>
  <si>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</si>
  <si>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</si>
  <si>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</si>
  <si>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</si>
  <si>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</si>
  <si>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</si>
  <si>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</si>
  <si>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</si>
  <si>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</si>
  <si>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</si>
  <si>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</si>
  <si>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</si>
  <si>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</si>
  <si>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</si>
  <si>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</si>
  <si>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</si>
  <si>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</si>
  <si>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</si>
  <si>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</si>
  <si>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</si>
  <si>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</si>
  <si>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</si>
  <si>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</si>
  <si>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</si>
  <si>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</si>
  <si>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</si>
  <si>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</si>
  <si>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</si>
  <si>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</si>
  <si>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</si>
  <si>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</si>
  <si>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</si>
  <si>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</si>
  <si>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</si>
  <si>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</si>
  <si>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</si>
  <si>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</si>
  <si>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</si>
  <si>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</si>
  <si>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</si>
  <si>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</si>
  <si>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</si>
  <si>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</si>
  <si>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</si>
  <si>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</si>
  <si>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</si>
  <si>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</si>
  <si>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</si>
  <si>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</si>
  <si>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</si>
  <si>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</si>
  <si>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</si>
  <si>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</si>
  <si>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</si>
  <si>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</si>
  <si>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</si>
  <si>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</si>
  <si>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</si>
  <si>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</si>
  <si>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</si>
  <si>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</si>
  <si>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</si>
  <si>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</si>
  <si>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</si>
  <si>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</si>
  <si>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</si>
  <si>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</si>
  <si>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</si>
  <si>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</si>
  <si>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</si>
  <si>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</si>
  <si>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</si>
  <si>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</si>
  <si>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</si>
  <si>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</si>
  <si>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</si>
  <si>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</si>
  <si>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</si>
  <si>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</si>
  <si>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</si>
  <si>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</si>
  <si>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</si>
  <si>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</si>
  <si>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</si>
  <si>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</si>
  <si>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</si>
  <si>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</si>
  <si>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</si>
  <si>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</si>
  <si>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</si>
  <si>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</si>
  <si>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</si>
  <si>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</si>
  <si>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</si>
  <si>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</si>
  <si>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</si>
  <si>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</si>
  <si>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</si>
  <si>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</si>
  <si>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</si>
  <si>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</si>
  <si>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</si>
  <si>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</si>
  <si>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</si>
  <si>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</si>
  <si>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</si>
  <si>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</si>
  <si>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</si>
  <si>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</si>
  <si>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</si>
  <si>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</si>
  <si>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</si>
  <si>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</si>
  <si>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</si>
  <si>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</si>
  <si>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</si>
  <si>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</si>
  <si>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</si>
  <si>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</si>
  <si>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</si>
  <si>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</si>
  <si>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</si>
  <si>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</si>
  <si>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</si>
  <si>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</si>
  <si>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</si>
  <si>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</si>
  <si>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</si>
  <si>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</si>
  <si>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</si>
  <si>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</si>
  <si>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</si>
  <si>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</si>
  <si>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</si>
  <si>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</si>
  <si>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</si>
  <si>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</si>
  <si>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</si>
  <si>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</si>
  <si>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</si>
  <si>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</si>
  <si>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</si>
  <si>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</si>
  <si>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</si>
  <si>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</si>
  <si>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</si>
  <si>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</si>
  <si>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</si>
  <si>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</si>
  <si>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</si>
  <si>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</si>
  <si>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</si>
  <si>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</si>
  <si>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</si>
  <si>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</si>
  <si>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</si>
  <si>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</si>
  <si>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</si>
  <si>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</si>
  <si>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</si>
  <si>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</si>
  <si>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</si>
  <si>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</si>
  <si>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</si>
  <si>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</si>
  <si>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</si>
  <si>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</si>
  <si>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</si>
  <si>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</si>
  <si>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</si>
  <si>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</si>
  <si>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</si>
  <si>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</si>
  <si>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</si>
  <si>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</si>
  <si>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</si>
  <si>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</si>
  <si>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</si>
  <si>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</si>
  <si>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</si>
  <si>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</si>
  <si>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</si>
  <si>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</si>
  <si>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</si>
  <si>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</si>
  <si>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</si>
  <si>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</si>
  <si>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</si>
  <si>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</si>
  <si>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</si>
  <si>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</si>
  <si>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</si>
  <si>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</si>
  <si>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</si>
  <si>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</si>
  <si>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</si>
  <si>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</si>
  <si>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</si>
  <si>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</si>
  <si>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</si>
  <si>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</si>
  <si>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</si>
  <si>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</si>
  <si>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</si>
  <si>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</si>
  <si>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</si>
  <si>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</si>
  <si>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</si>
  <si>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</si>
  <si>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</si>
  <si>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</si>
  <si>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</si>
  <si>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</si>
  <si>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</si>
  <si>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</si>
  <si>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</si>
  <si>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</si>
  <si>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</si>
  <si>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</si>
  <si>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</si>
  <si>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</si>
  <si>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</si>
  <si>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</si>
  <si>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</si>
  <si>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</si>
  <si>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</si>
  <si>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</si>
  <si>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</si>
  <si>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</si>
  <si>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</si>
  <si>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</si>
  <si>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</si>
  <si>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</si>
  <si>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</si>
  <si>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</si>
  <si>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</si>
  <si>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</si>
  <si>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</si>
  <si>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</si>
  <si>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</si>
  <si>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</si>
  <si>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</si>
  <si>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</si>
  <si>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</si>
  <si>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</si>
  <si>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</si>
  <si>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</si>
  <si>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</si>
  <si>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</si>
  <si>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</si>
  <si>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</si>
  <si>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</si>
  <si>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</si>
  <si>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</si>
  <si>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</si>
  <si>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</si>
  <si>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</si>
  <si>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</si>
  <si>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</si>
  <si>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</si>
  <si>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</si>
  <si>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</si>
  <si>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</si>
  <si>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</si>
  <si>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</si>
  <si>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</si>
  <si>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</si>
  <si>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</si>
  <si>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</si>
  <si>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</si>
  <si>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</si>
  <si>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</si>
  <si>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</si>
  <si>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</si>
  <si>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</si>
  <si>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</si>
  <si>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</si>
  <si>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</si>
  <si>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</si>
  <si>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</si>
  <si>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</si>
  <si>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</si>
  <si>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</si>
  <si>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</si>
  <si>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</si>
  <si>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</si>
  <si>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</si>
  <si>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</si>
  <si>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</si>
  <si>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</si>
  <si>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</si>
  <si>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</si>
  <si>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</si>
  <si>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</si>
  <si>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</si>
  <si>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</si>
  <si>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</si>
  <si>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</si>
  <si>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</si>
  <si>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</si>
  <si>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</si>
  <si>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</si>
  <si>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</si>
  <si>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</si>
  <si>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</si>
  <si>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</si>
  <si>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</si>
  <si>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</si>
  <si>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</si>
  <si>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</si>
  <si>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</si>
  <si>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</si>
  <si>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</si>
  <si>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</si>
  <si>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</si>
  <si>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</si>
  <si>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</si>
  <si>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</si>
  <si>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</si>
  <si>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</si>
  <si>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</si>
  <si>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</si>
  <si>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</si>
  <si>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</si>
  <si>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</si>
  <si>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</si>
  <si>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</si>
  <si>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</si>
  <si>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</si>
  <si>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</si>
  <si>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</si>
  <si>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</si>
  <si>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</si>
  <si>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</si>
  <si>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</si>
  <si>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</si>
  <si>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</si>
  <si>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</si>
  <si>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</si>
  <si>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</si>
  <si>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</si>
  <si>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</si>
  <si>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</si>
  <si>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</si>
  <si>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</si>
  <si>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</si>
  <si>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</si>
  <si>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</si>
  <si>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</si>
  <si>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</si>
  <si>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</si>
  <si>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</si>
  <si>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</si>
  <si>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</si>
  <si>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</si>
  <si>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</si>
  <si>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</si>
  <si>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</si>
  <si>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</si>
  <si>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</si>
  <si>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</si>
  <si>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</si>
  <si>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</si>
  <si>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</si>
  <si>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</si>
  <si>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</si>
  <si>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</si>
  <si>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</si>
  <si>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</si>
  <si>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</si>
  <si>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</si>
  <si>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</si>
  <si>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</si>
  <si>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</si>
  <si>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</si>
  <si>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</si>
  <si>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</si>
  <si>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</si>
  <si>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</si>
  <si>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</si>
  <si>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</si>
  <si>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</si>
  <si>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</si>
  <si>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</si>
  <si>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</si>
  <si>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</si>
  <si>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</si>
  <si>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</si>
  <si>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</si>
  <si>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</si>
  <si>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</si>
  <si>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</si>
  <si>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</si>
  <si>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</si>
  <si>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</si>
  <si>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</si>
  <si>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</si>
  <si>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</si>
  <si>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</si>
  <si>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</si>
  <si>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</si>
  <si>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</si>
  <si>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</si>
  <si>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</si>
  <si>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</si>
  <si>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</si>
  <si>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</si>
  <si>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</si>
  <si>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</si>
  <si>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</si>
  <si>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</si>
  <si>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</si>
  <si>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</si>
  <si>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</si>
  <si>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</si>
  <si>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</si>
  <si>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</si>
  <si>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</si>
  <si>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</si>
  <si>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</si>
  <si>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</si>
  <si>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</si>
  <si>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</si>
  <si>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</si>
  <si>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</si>
  <si>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</si>
  <si>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</si>
  <si>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</si>
  <si>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</si>
  <si>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</si>
  <si>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</si>
  <si>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</si>
  <si>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</si>
  <si>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</si>
  <si>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</si>
  <si>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</si>
  <si>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</si>
  <si>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</si>
  <si>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</si>
  <si>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</si>
  <si>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</si>
  <si>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</si>
  <si>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</si>
  <si>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</si>
  <si>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</si>
  <si>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</si>
  <si>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</si>
  <si>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</si>
  <si>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</si>
  <si>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</si>
  <si>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</si>
  <si>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</si>
  <si>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</si>
  <si>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</si>
  <si>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</si>
  <si>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</si>
  <si>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</si>
  <si>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</si>
  <si>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</si>
  <si>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</si>
  <si>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</si>
  <si>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</si>
  <si>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</si>
  <si>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</si>
  <si>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</si>
  <si>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</si>
  <si>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</si>
  <si>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</si>
  <si>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</si>
  <si>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</si>
  <si>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</si>
  <si>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</si>
  <si>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</si>
  <si>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</si>
  <si>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</si>
  <si>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</si>
  <si>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</si>
  <si>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</si>
  <si>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</si>
  <si>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</si>
  <si>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</si>
  <si>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</si>
  <si>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</si>
  <si>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</si>
  <si>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</si>
  <si>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</si>
  <si>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</si>
  <si>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</si>
  <si>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</si>
  <si>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</si>
  <si>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</si>
  <si>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</si>
  <si>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</si>
  <si>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</si>
  <si>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</si>
  <si>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</si>
  <si>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</si>
  <si>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</si>
  <si>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</si>
  <si>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</si>
  <si>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</si>
  <si>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</si>
  <si>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</si>
  <si>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</si>
  <si>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</si>
  <si>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</si>
  <si>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</si>
  <si>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</si>
  <si>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</si>
  <si>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</si>
  <si>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</si>
  <si>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</si>
  <si>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</si>
  <si>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</si>
  <si>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</si>
  <si>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</si>
  <si>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</si>
  <si>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</si>
  <si>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</si>
  <si>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</si>
  <si>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</si>
  <si>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</si>
  <si>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</si>
  <si>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</si>
  <si>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</si>
  <si>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</si>
  <si>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</si>
  <si>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</si>
  <si>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</si>
  <si>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</si>
  <si>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</si>
  <si>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</si>
  <si>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</si>
  <si>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</si>
  <si>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</si>
  <si>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</si>
  <si>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</si>
  <si>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</si>
  <si>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</si>
  <si>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</si>
  <si>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</si>
  <si>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</si>
  <si>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</si>
  <si>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</si>
  <si>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</si>
  <si>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</si>
  <si>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</si>
  <si>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</si>
  <si>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</si>
  <si>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</si>
  <si>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</si>
  <si>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</si>
  <si>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</si>
  <si>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</si>
  <si>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</si>
  <si>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</si>
  <si>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</si>
  <si>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</si>
  <si>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</si>
  <si>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</si>
  <si>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</si>
  <si>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</si>
  <si>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</si>
  <si>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</si>
  <si>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</si>
  <si>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</si>
  <si>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</si>
  <si>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</si>
  <si>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</si>
  <si>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</si>
  <si>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</si>
  <si>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</si>
  <si>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</si>
  <si>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</si>
  <si>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</si>
  <si>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</si>
  <si>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</si>
  <si>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</si>
  <si>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</si>
  <si>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</si>
  <si>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</si>
  <si>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</si>
  <si>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</si>
  <si>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</si>
  <si>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</si>
  <si>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</si>
  <si>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</si>
  <si>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</si>
  <si>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</si>
  <si>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</si>
  <si>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</si>
  <si>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</si>
  <si>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</si>
  <si>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</si>
  <si>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</si>
  <si>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</si>
  <si>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</si>
  <si>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</si>
  <si>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</si>
  <si>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</si>
  <si>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</si>
  <si>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</si>
  <si>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</si>
  <si>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</si>
  <si>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</si>
  <si>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</si>
  <si>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</si>
  <si>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</si>
  <si>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</si>
  <si>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</si>
  <si>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</si>
  <si>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</si>
  <si>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</si>
  <si>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</si>
  <si>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</si>
  <si>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</si>
  <si>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</si>
  <si>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</si>
  <si>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</si>
  <si>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</si>
  <si>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</si>
  <si>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</si>
  <si>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</si>
  <si>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</si>
  <si>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</si>
  <si>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</si>
  <si>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</si>
  <si>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</si>
  <si>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</si>
  <si>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</si>
  <si>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</si>
  <si>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</si>
  <si>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</si>
  <si>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</si>
  <si>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</si>
  <si>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</si>
  <si>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</si>
  <si>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</si>
  <si>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</si>
  <si>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</si>
  <si>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</si>
  <si>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</si>
  <si>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</si>
  <si>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</si>
  <si>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</si>
  <si>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</si>
  <si>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</si>
  <si>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</si>
  <si>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</si>
  <si>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</si>
  <si>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</si>
  <si>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</si>
  <si>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</si>
  <si>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</si>
  <si>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</si>
  <si>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</si>
  <si>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</si>
  <si>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</si>
  <si>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</si>
  <si>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</si>
  <si>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</si>
  <si>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</si>
  <si>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</si>
  <si>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</si>
  <si>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</si>
  <si>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</si>
  <si>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</si>
  <si>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</si>
  <si>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</si>
  <si>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</si>
  <si>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</si>
  <si>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</si>
  <si>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</si>
  <si>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</si>
  <si>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</si>
  <si>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</si>
  <si>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</si>
  <si>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</si>
  <si>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</si>
  <si>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</si>
  <si>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</si>
  <si>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</si>
  <si>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</si>
  <si>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</si>
  <si>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</si>
  <si>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</si>
  <si>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</si>
  <si>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</si>
  <si>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</si>
  <si>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</si>
  <si>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</si>
  <si>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</si>
  <si>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</si>
  <si>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</si>
  <si>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</si>
  <si>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</si>
  <si>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</si>
  <si>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</si>
  <si>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</si>
  <si>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</si>
  <si>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</si>
  <si>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</si>
  <si>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</si>
  <si>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</si>
  <si>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</si>
  <si>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</si>
  <si>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</si>
  <si>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</si>
  <si>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</si>
  <si>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</si>
  <si>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</si>
  <si>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</si>
  <si>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</si>
  <si>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</si>
  <si>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</si>
  <si>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</si>
  <si>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</si>
  <si>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</si>
  <si>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</si>
  <si>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</si>
  <si>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</si>
  <si>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</si>
  <si>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</si>
  <si>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</si>
  <si>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</si>
  <si>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</si>
  <si>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</si>
  <si>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</si>
  <si>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</si>
  <si>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</si>
  <si>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</si>
  <si>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</si>
  <si>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</si>
  <si>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</si>
  <si>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</si>
  <si>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</si>
  <si>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</si>
  <si>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</si>
  <si>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</si>
  <si>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</si>
  <si>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</si>
  <si>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</si>
  <si>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</si>
  <si>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</si>
  <si>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</si>
  <si>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</si>
  <si>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</si>
  <si>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</si>
  <si>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</si>
  <si>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</si>
  <si>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</si>
  <si>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</si>
  <si>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</si>
  <si>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</si>
  <si>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</si>
  <si>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</si>
  <si>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</si>
  <si>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</si>
  <si>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</si>
  <si>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</si>
  <si>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</si>
  <si>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</si>
  <si>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</si>
  <si>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</si>
  <si>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</si>
  <si>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</si>
  <si>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</si>
  <si>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</si>
  <si>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</si>
  <si>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</si>
  <si>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</si>
  <si>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</si>
  <si>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</si>
  <si>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</si>
  <si>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</si>
  <si>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</si>
  <si>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</si>
  <si>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</si>
  <si>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</si>
  <si>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</si>
  <si>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</si>
  <si>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</si>
  <si>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</si>
  <si>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</si>
  <si>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</si>
  <si>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</si>
  <si>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</si>
  <si>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</si>
  <si>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</si>
  <si>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</si>
  <si>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</si>
  <si>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</si>
  <si>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</si>
  <si>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</si>
  <si>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</si>
  <si>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</si>
  <si>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</si>
  <si>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</si>
  <si>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</si>
  <si>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</si>
  <si>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</si>
  <si>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</si>
  <si>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</si>
  <si>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</si>
  <si>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</si>
  <si>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</si>
  <si>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</si>
  <si>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</si>
  <si>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</si>
  <si>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</si>
  <si>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</si>
  <si>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</si>
  <si>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</si>
  <si>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</si>
  <si>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</si>
  <si>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</si>
  <si>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</si>
  <si>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</si>
  <si>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</si>
  <si>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</si>
  <si>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</si>
  <si>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</si>
  <si>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</si>
  <si>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</si>
  <si>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</si>
  <si>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</si>
  <si>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</si>
  <si>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</si>
  <si>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</si>
  <si>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</si>
  <si>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</si>
  <si>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</si>
  <si>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</si>
  <si>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</si>
  <si>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</si>
  <si>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</si>
  <si>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</si>
  <si>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</si>
  <si>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</si>
  <si>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</si>
  <si>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</si>
  <si>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</si>
  <si>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</si>
  <si>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</si>
  <si>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</si>
  <si>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</si>
  <si>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</si>
  <si>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</si>
  <si>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</si>
  <si>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</si>
  <si>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</si>
  <si>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</si>
  <si>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</si>
  <si>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</si>
  <si>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</si>
  <si>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</si>
  <si>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</si>
  <si>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</si>
  <si>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</si>
  <si>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</si>
  <si>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</si>
  <si>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</si>
  <si>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</si>
  <si>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</si>
  <si>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</si>
  <si>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</si>
  <si>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</si>
  <si>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</si>
  <si>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</si>
  <si>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</si>
  <si>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</si>
  <si>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</si>
  <si>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</si>
  <si>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</si>
  <si>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</si>
  <si>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</si>
  <si>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</si>
  <si>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</si>
  <si>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</si>
  <si>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</si>
  <si>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</si>
  <si>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</si>
  <si>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</si>
  <si>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</si>
  <si>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</si>
  <si>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</si>
  <si>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</si>
  <si>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</si>
  <si>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</si>
  <si>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</si>
  <si>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</si>
  <si>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</si>
  <si>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</si>
  <si>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</si>
  <si>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</si>
  <si>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</si>
  <si>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</si>
  <si>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</si>
  <si>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</si>
  <si>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</si>
  <si>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</si>
  <si>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</si>
  <si>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</si>
  <si>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</si>
  <si>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</si>
  <si>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</si>
  <si>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</si>
  <si>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</si>
  <si>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</si>
  <si>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</si>
  <si>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</si>
  <si>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</si>
  <si>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</si>
  <si>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</si>
  <si>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</si>
  <si>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</si>
  <si>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</si>
  <si>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</si>
  <si>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</si>
  <si>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</si>
  <si>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</si>
  <si>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</si>
  <si>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</si>
  <si>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</si>
  <si>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</si>
  <si>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</si>
  <si>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</si>
  <si>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</si>
  <si>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</si>
  <si>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</si>
  <si>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</si>
  <si>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</si>
  <si>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</si>
  <si>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</si>
  <si>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</si>
  <si>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</si>
  <si>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</si>
  <si>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</si>
  <si>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</si>
  <si>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</si>
  <si>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</si>
  <si>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</si>
  <si>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</si>
  <si>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</si>
  <si>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</si>
  <si>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</si>
  <si>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</si>
  <si>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</si>
  <si>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</si>
  <si>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</si>
  <si>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</si>
  <si>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</si>
  <si>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</si>
  <si>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</si>
  <si>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</si>
  <si>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</si>
  <si>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</si>
  <si>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</si>
  <si>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</si>
  <si>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</si>
  <si>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</si>
  <si>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</si>
  <si>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</si>
  <si>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</si>
  <si>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</si>
  <si>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</si>
  <si>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</si>
  <si>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</si>
  <si>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</si>
  <si>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</si>
  <si>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</si>
  <si>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</si>
  <si>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</si>
  <si>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</si>
  <si>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</si>
  <si>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</si>
  <si>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</si>
  <si>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</si>
  <si>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</si>
  <si>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</si>
  <si>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</si>
  <si>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</si>
  <si>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</si>
  <si>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</si>
  <si>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</si>
  <si>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</si>
  <si>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</si>
  <si>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</si>
  <si>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</si>
  <si>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</si>
  <si>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</si>
  <si>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</si>
  <si>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</si>
  <si>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</si>
  <si>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</si>
  <si>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</si>
  <si>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</si>
  <si>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</si>
  <si>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</si>
  <si>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</si>
  <si>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</si>
  <si>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</si>
  <si>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</si>
  <si>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</si>
  <si>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</si>
  <si>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</si>
  <si>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</si>
  <si>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</si>
  <si>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</si>
  <si>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</si>
  <si>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</si>
  <si>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</si>
  <si>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</si>
  <si>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</si>
  <si>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</si>
  <si>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</si>
  <si>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</si>
  <si>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</si>
  <si>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</si>
  <si>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</si>
  <si>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</si>
  <si>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</si>
  <si>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</si>
  <si>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</si>
  <si>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</si>
  <si>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</si>
  <si>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</si>
  <si>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</si>
  <si>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</si>
  <si>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</si>
  <si>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</si>
  <si>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</si>
  <si>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</si>
  <si>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</si>
  <si>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</si>
  <si>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</si>
  <si>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</si>
  <si>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</si>
  <si>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</si>
  <si>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</si>
  <si>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</si>
  <si>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</si>
  <si>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</si>
  <si>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</si>
  <si>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</si>
  <si>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</si>
  <si>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</si>
  <si>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</si>
  <si>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</si>
  <si>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</si>
  <si>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</si>
  <si>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</si>
  <si>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</si>
  <si>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</si>
  <si>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</si>
  <si>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</si>
  <si>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</si>
  <si>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</si>
  <si>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</si>
  <si>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</si>
  <si>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</si>
  <si>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</si>
  <si>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</si>
  <si>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</si>
  <si>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</si>
  <si>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</si>
  <si>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</si>
  <si>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</si>
  <si>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</si>
  <si>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</si>
  <si>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</si>
  <si>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</si>
  <si>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</si>
  <si>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</si>
  <si>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</si>
  <si>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</si>
  <si>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</si>
  <si>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</si>
  <si>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</si>
  <si>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</si>
  <si>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</si>
  <si>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</si>
  <si>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</si>
  <si>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</si>
  <si>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</si>
  <si>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</si>
  <si>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</si>
  <si>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</si>
  <si>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</si>
  <si>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</si>
  <si>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</si>
  <si>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</si>
  <si>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</si>
  <si>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</si>
  <si>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</si>
  <si>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</si>
  <si>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</si>
  <si>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</si>
  <si>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</si>
  <si>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</si>
  <si>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</si>
  <si>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</si>
  <si>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</si>
  <si>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</si>
  <si>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</si>
  <si>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</si>
  <si>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</si>
  <si>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</si>
  <si>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</si>
  <si>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</si>
  <si>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</si>
  <si>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</si>
  <si>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</si>
  <si>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</si>
  <si>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</si>
  <si>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</si>
  <si>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</si>
  <si>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</si>
  <si>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</si>
  <si>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</si>
  <si>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</si>
  <si>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</si>
  <si>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</si>
  <si>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</si>
  <si>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</si>
  <si>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</si>
  <si>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</si>
  <si>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</si>
  <si>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</si>
  <si>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</si>
  <si>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</si>
  <si>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</si>
  <si>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</si>
  <si>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</si>
  <si>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</si>
  <si>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</si>
  <si>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</si>
  <si>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</si>
  <si>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</si>
  <si>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</si>
  <si>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</si>
  <si>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</si>
  <si>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</si>
  <si>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</si>
  <si>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</si>
  <si>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</si>
  <si>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</si>
  <si>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</si>
  <si>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</si>
  <si>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</si>
  <si>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</si>
  <si>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</si>
  <si>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</si>
  <si>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</si>
  <si>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</si>
  <si>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</si>
  <si>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</si>
  <si>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</si>
  <si>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</si>
  <si>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</si>
  <si>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</si>
  <si>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</si>
  <si>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</si>
  <si>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</si>
  <si>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</si>
  <si>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</si>
  <si>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</si>
  <si>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</si>
  <si>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</si>
  <si>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</si>
  <si>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</si>
  <si>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</si>
  <si>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</si>
  <si>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</si>
  <si>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</si>
  <si>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</si>
  <si>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</si>
  <si>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</si>
  <si>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</si>
  <si>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</si>
  <si>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</si>
  <si>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</si>
  <si>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</si>
  <si>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</si>
  <si>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</si>
  <si>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</si>
  <si>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</si>
  <si>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</si>
  <si>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</si>
  <si>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</si>
  <si>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</si>
  <si>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</si>
  <si>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</si>
  <si>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</si>
  <si>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</si>
  <si>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</si>
  <si>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</si>
  <si>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</si>
  <si>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</si>
  <si>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</si>
  <si>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</si>
  <si>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</si>
  <si>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</si>
  <si>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</si>
  <si>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</si>
  <si>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</si>
  <si>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</si>
  <si>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</si>
  <si>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</si>
  <si>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</si>
  <si>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</si>
  <si>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</si>
  <si>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</si>
  <si>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</si>
  <si>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</si>
  <si>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</si>
  <si>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</si>
  <si>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</si>
  <si>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</si>
  <si>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</si>
  <si>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</si>
  <si>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</si>
  <si>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</si>
  <si>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</si>
  <si>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</si>
  <si>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</si>
  <si>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</si>
  <si>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</si>
  <si>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</si>
  <si>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</si>
  <si>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</si>
  <si>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</si>
  <si>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</si>
  <si>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</si>
  <si>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</si>
  <si>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</si>
  <si>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</si>
  <si>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</si>
  <si>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</si>
  <si>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</si>
  <si>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</si>
  <si>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</si>
  <si>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</si>
  <si>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</si>
  <si>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</si>
  <si>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</si>
  <si>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</si>
  <si>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</si>
  <si>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</si>
  <si>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</si>
  <si>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</si>
  <si>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</si>
  <si>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</si>
  <si>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</si>
  <si>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</si>
  <si>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</si>
  <si>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</si>
  <si>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</si>
  <si>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</si>
  <si>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</si>
  <si>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</si>
  <si>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</si>
  <si>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</si>
  <si>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</si>
  <si>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</si>
  <si>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</si>
  <si>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</si>
  <si>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</si>
  <si>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</si>
  <si>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</si>
  <si>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</si>
  <si>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</si>
  <si>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</si>
  <si>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</si>
  <si>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</si>
  <si>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</si>
  <si>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</si>
  <si>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</si>
  <si>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</si>
  <si>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</si>
  <si>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</si>
  <si>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</si>
  <si>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</si>
  <si>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</si>
  <si>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</si>
  <si>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</si>
  <si>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</si>
  <si>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</si>
  <si>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</si>
  <si>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</si>
  <si>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</si>
  <si>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</si>
  <si>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</si>
  <si>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</si>
  <si>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</si>
  <si>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</si>
  <si>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</si>
  <si>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</si>
  <si>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</si>
  <si>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</si>
  <si>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</si>
  <si>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</si>
  <si>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</si>
  <si>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</si>
  <si>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</si>
  <si>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</si>
  <si>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</si>
  <si>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</si>
  <si>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</si>
  <si>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</si>
  <si>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</si>
  <si>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</si>
  <si>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</si>
  <si>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</si>
  <si>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</si>
  <si>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</si>
  <si>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</si>
  <si>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</si>
  <si>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</si>
  <si>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</si>
  <si>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</si>
  <si>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</si>
  <si>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</si>
  <si>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</si>
  <si>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</si>
  <si>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</si>
  <si>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</si>
  <si>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</si>
  <si>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</si>
  <si>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</si>
  <si>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</si>
  <si>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</si>
  <si>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</si>
  <si>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</si>
  <si>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</si>
  <si>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</si>
  <si>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</si>
  <si>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</si>
  <si>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</si>
  <si>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</si>
  <si>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</si>
  <si>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</si>
  <si>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</si>
  <si>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</si>
  <si>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</si>
  <si>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</si>
  <si>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</si>
  <si>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</si>
  <si>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</si>
  <si>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</si>
  <si>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</si>
  <si>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</si>
  <si>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</si>
  <si>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</si>
  <si>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</si>
  <si>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</si>
  <si>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</si>
  <si>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</si>
  <si>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</si>
  <si>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</si>
  <si>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</si>
  <si>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</si>
  <si>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</si>
  <si>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</si>
  <si>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</si>
  <si>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</si>
  <si>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</si>
  <si>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</si>
  <si>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</si>
  <si>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</si>
  <si>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</si>
  <si>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</si>
  <si>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</si>
  <si>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</si>
  <si>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</si>
  <si>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</si>
  <si>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</si>
  <si>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</si>
  <si>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</si>
  <si>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</si>
  <si>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</si>
  <si>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</si>
  <si>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</si>
  <si>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</si>
  <si>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</si>
  <si>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</si>
  <si>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</si>
  <si>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</si>
  <si>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</si>
  <si>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</si>
  <si>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</si>
  <si>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</si>
  <si>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</si>
  <si>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</si>
  <si>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</si>
  <si>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</si>
  <si>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</si>
  <si>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</si>
  <si>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</si>
  <si>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</si>
  <si>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</si>
  <si>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</si>
  <si>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</si>
  <si>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</si>
  <si>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</si>
  <si>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</si>
  <si>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</si>
  <si>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</si>
  <si>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</si>
  <si>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</si>
  <si>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</si>
  <si>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</si>
  <si>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</si>
  <si>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</si>
  <si>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</si>
  <si>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</si>
  <si>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</si>
  <si>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</si>
  <si>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</si>
  <si>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</si>
  <si>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</si>
  <si>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</si>
  <si>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</si>
  <si>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</si>
  <si>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</si>
  <si>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</si>
  <si>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</si>
  <si>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</si>
  <si>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</si>
  <si>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</si>
  <si>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</si>
  <si>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</si>
  <si>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</si>
  <si>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</si>
  <si>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</si>
  <si>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</si>
  <si>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</si>
  <si>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</si>
  <si>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</si>
  <si>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</si>
  <si>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</si>
  <si>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</si>
  <si>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</si>
  <si>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</si>
  <si>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</si>
  <si>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</si>
  <si>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</si>
  <si>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</si>
  <si>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</si>
  <si>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</si>
  <si>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</si>
  <si>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</si>
  <si>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</si>
  <si>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</si>
  <si>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</si>
  <si>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</si>
  <si>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</si>
  <si>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</si>
  <si>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</si>
  <si>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</si>
  <si>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</si>
  <si>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</si>
  <si>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</si>
  <si>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</si>
  <si>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</si>
  <si>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</si>
  <si>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</si>
  <si>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</si>
  <si>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</si>
  <si>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</si>
  <si>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</si>
  <si>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</si>
  <si>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</si>
  <si>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</si>
  <si>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</si>
  <si>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</si>
  <si>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</si>
  <si>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</si>
  <si>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</si>
  <si>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</si>
  <si>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</si>
  <si>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</si>
  <si>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</si>
  <si>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</si>
  <si>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</si>
  <si>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</si>
  <si>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</si>
  <si>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</si>
  <si>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</si>
  <si>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</si>
  <si>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</si>
  <si>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</si>
  <si>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</si>
  <si>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</si>
  <si>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</si>
  <si>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</si>
  <si>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</si>
  <si>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</si>
  <si>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</si>
  <si>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</si>
  <si>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</si>
  <si>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</si>
  <si>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</si>
  <si>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</si>
  <si>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</si>
  <si>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</si>
  <si>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</si>
  <si>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</si>
  <si>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</si>
  <si>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</si>
  <si>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</si>
  <si>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</si>
  <si>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</si>
  <si>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</si>
  <si>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</si>
  <si>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</si>
  <si>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</si>
  <si>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</si>
  <si>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</si>
  <si>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</si>
  <si>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</si>
  <si>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</si>
  <si>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</si>
  <si>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</si>
  <si>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</si>
  <si>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</si>
  <si>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</si>
  <si>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</si>
  <si>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</si>
  <si>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</si>
  <si>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</si>
  <si>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</si>
  <si>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</si>
  <si>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</si>
  <si>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</si>
  <si>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</si>
  <si>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</si>
  <si>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</si>
  <si>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</si>
  <si>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</si>
  <si>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</si>
  <si>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</si>
  <si>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</si>
  <si>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</si>
  <si>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</si>
  <si>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</si>
  <si>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</si>
  <si>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</si>
  <si>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</si>
  <si>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</si>
  <si>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</si>
  <si>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</si>
  <si>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</si>
  <si>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</si>
  <si>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</si>
  <si>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</si>
  <si>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</si>
  <si>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</si>
  <si>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</si>
  <si>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</si>
  <si>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</si>
  <si>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</si>
  <si>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</si>
  <si>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</si>
  <si>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</si>
  <si>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</si>
  <si>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</si>
  <si>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</si>
  <si>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</si>
  <si>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</si>
  <si>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</si>
  <si>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</si>
  <si>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</si>
  <si>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</si>
  <si>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</si>
  <si>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</si>
  <si>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</si>
  <si>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</si>
  <si>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</si>
  <si>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</si>
  <si>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</si>
  <si>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</si>
  <si>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</si>
  <si>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</si>
  <si>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</si>
  <si>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</si>
  <si>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</si>
  <si>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</si>
  <si>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</si>
  <si>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</si>
  <si>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</si>
  <si>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</si>
  <si>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</si>
  <si>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</si>
  <si>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</si>
  <si>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</si>
  <si>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</si>
  <si>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</si>
  <si>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</si>
  <si>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</si>
  <si>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</si>
  <si>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</si>
  <si>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</si>
  <si>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</si>
  <si>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</si>
  <si>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</si>
  <si>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</si>
  <si>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</si>
  <si>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</si>
  <si>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</si>
  <si>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</si>
  <si>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</si>
  <si>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</si>
  <si>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</si>
  <si>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</si>
  <si>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</si>
  <si>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</si>
  <si>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</si>
  <si>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</si>
  <si>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</si>
  <si>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</si>
  <si>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</si>
  <si>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</si>
  <si>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</si>
  <si>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</si>
  <si>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</si>
  <si>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</si>
  <si>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</si>
  <si>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</si>
  <si>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</si>
  <si>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</si>
  <si>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</si>
  <si>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</si>
  <si>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</si>
  <si>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</si>
  <si>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</si>
  <si>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</si>
  <si>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</si>
  <si>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</si>
  <si>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</si>
  <si>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</si>
  <si>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</si>
  <si>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</si>
  <si>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</si>
  <si>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</si>
  <si>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</si>
  <si>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</si>
  <si>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</si>
  <si>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</si>
  <si>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</si>
  <si>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</si>
  <si>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</si>
  <si>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</si>
  <si>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</si>
  <si>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</si>
  <si>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</si>
  <si>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</si>
  <si>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</si>
  <si>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</si>
  <si>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</si>
  <si>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</si>
  <si>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</si>
  <si>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</si>
  <si>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</si>
  <si>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</si>
  <si>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</si>
  <si>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</si>
  <si>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</si>
  <si>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</si>
  <si>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</si>
  <si>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</si>
  <si>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</si>
  <si>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</si>
  <si>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</si>
  <si>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</si>
  <si>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</si>
  <si>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</si>
  <si>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</si>
  <si>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</si>
  <si>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</si>
  <si>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</si>
  <si>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</si>
  <si>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</si>
  <si>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</si>
  <si>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</si>
  <si>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</si>
  <si>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</si>
  <si>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</si>
  <si>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</si>
  <si>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</si>
  <si>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</si>
  <si>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</si>
  <si>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</si>
  <si>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</si>
  <si>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</si>
  <si>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</si>
  <si>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</si>
  <si>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</si>
  <si>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</si>
  <si>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</si>
  <si>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</si>
  <si>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</si>
  <si>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</si>
  <si>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</si>
  <si>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</si>
  <si>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</si>
  <si>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</si>
  <si>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</si>
  <si>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</si>
  <si>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</si>
  <si>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</si>
  <si>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</si>
  <si>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</si>
  <si>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</si>
  <si>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</si>
  <si>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</si>
  <si>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</si>
  <si>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</si>
  <si>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</si>
  <si>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</si>
  <si>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</si>
  <si>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</si>
  <si>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</si>
  <si>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</si>
  <si>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</si>
  <si>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</si>
  <si>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</si>
  <si>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</si>
  <si>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</si>
  <si>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</si>
  <si>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</si>
  <si>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</si>
  <si>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</si>
  <si>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</si>
  <si>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</si>
  <si>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</si>
  <si>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</si>
  <si>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</si>
  <si>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</si>
  <si>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</si>
  <si>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</si>
  <si>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</si>
  <si>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</si>
  <si>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</si>
  <si>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</si>
  <si>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</si>
  <si>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</si>
  <si>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</si>
  <si>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</si>
  <si>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</si>
  <si>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</si>
  <si>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</si>
  <si>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</si>
  <si>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</si>
  <si>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</si>
  <si>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</si>
  <si>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</si>
  <si>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</si>
  <si>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</si>
  <si>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</si>
  <si>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</si>
  <si>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</si>
  <si>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</si>
  <si>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</si>
  <si>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</si>
  <si>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</si>
  <si>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</si>
  <si>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</si>
  <si>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</si>
  <si>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</si>
  <si>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</si>
  <si>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</si>
  <si>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</si>
  <si>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</si>
  <si>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</si>
  <si>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</si>
  <si>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</si>
  <si>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</si>
  <si>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</si>
  <si>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</si>
  <si>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</si>
  <si>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</si>
  <si>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</si>
  <si>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</si>
  <si>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</si>
  <si>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</si>
  <si>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</si>
  <si>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</si>
  <si>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</si>
  <si>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</si>
  <si>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</si>
  <si>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</si>
  <si>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</si>
  <si>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</si>
  <si>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</si>
  <si>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</si>
  <si>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</si>
  <si>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</si>
  <si>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</si>
  <si>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</si>
  <si>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</si>
  <si>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</si>
  <si>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</si>
  <si>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</si>
  <si>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</si>
  <si>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</si>
  <si>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</si>
  <si>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</si>
  <si>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</si>
  <si>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</si>
  <si>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</si>
  <si>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</si>
  <si>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</si>
  <si>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</si>
  <si>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</si>
  <si>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</si>
  <si>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</si>
  <si>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</si>
  <si>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</si>
  <si>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</si>
  <si>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</si>
  <si>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</si>
  <si>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</si>
  <si>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</si>
  <si>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</si>
  <si>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</si>
  <si>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</si>
  <si>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</si>
  <si>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</si>
  <si>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</si>
  <si>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</si>
  <si>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</si>
  <si>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</si>
  <si>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</si>
  <si>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</si>
  <si>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</si>
  <si>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</si>
  <si>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</si>
  <si>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</si>
  <si>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</si>
  <si>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</si>
  <si>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</si>
  <si>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</si>
  <si>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</si>
  <si>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</si>
  <si>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</si>
  <si>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</si>
  <si>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</si>
  <si>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</si>
  <si>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</si>
  <si>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</si>
  <si>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</si>
  <si>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</si>
  <si>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</si>
  <si>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</si>
  <si>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</si>
  <si>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</si>
  <si>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</si>
  <si>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</si>
  <si>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</si>
  <si>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</si>
  <si>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</si>
  <si>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</si>
  <si>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</si>
  <si>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</si>
  <si>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</si>
  <si>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</si>
  <si>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</si>
  <si>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</si>
  <si>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</si>
  <si>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</si>
  <si>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</si>
  <si>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</si>
  <si>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</si>
  <si>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</si>
  <si>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</si>
  <si>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</si>
  <si>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</si>
  <si>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</si>
  <si>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</si>
  <si>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</si>
  <si>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</si>
  <si>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</si>
  <si>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</si>
  <si>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</si>
  <si>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</si>
  <si>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</si>
  <si>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</si>
  <si>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</si>
  <si>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</si>
  <si>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</si>
  <si>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</si>
  <si>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</si>
  <si>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</si>
  <si>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</si>
  <si>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</si>
  <si>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</si>
  <si>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</si>
  <si>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</si>
  <si>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</si>
  <si>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</si>
  <si>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</si>
  <si>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</si>
  <si>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</si>
  <si>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</si>
  <si>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</si>
  <si>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</si>
  <si>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</si>
  <si>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</si>
  <si>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</si>
  <si>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</si>
  <si>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</si>
  <si>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</si>
  <si>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</si>
  <si>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</si>
  <si>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</si>
  <si>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</si>
  <si>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</si>
  <si>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</si>
  <si>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</si>
  <si>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</si>
  <si>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</si>
  <si>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</si>
  <si>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</si>
  <si>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</si>
  <si>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</si>
  <si>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</si>
  <si>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</si>
  <si>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</si>
  <si>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</si>
  <si>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</si>
  <si>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</si>
  <si>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</si>
  <si>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</si>
  <si>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</si>
  <si>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</si>
  <si>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</si>
  <si>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</si>
  <si>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</si>
  <si>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</si>
  <si>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</si>
  <si>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</si>
  <si>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</si>
  <si>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</si>
  <si>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</si>
  <si>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</si>
  <si>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</si>
  <si>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</si>
  <si>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</si>
  <si>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</si>
  <si>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</si>
  <si>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</si>
  <si>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</si>
  <si>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</si>
  <si>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</si>
  <si>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</si>
  <si>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</si>
  <si>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</si>
  <si>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</si>
  <si>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</si>
  <si>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</si>
  <si>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</si>
  <si>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</si>
  <si>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</si>
  <si>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</si>
  <si>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</si>
  <si>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</si>
  <si>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</si>
  <si>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</si>
  <si>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</si>
  <si>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</si>
  <si>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</si>
  <si>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</si>
  <si>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</si>
  <si>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</si>
  <si>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</si>
  <si>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</si>
  <si>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</si>
  <si>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</si>
  <si>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</si>
  <si>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</si>
  <si>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</si>
  <si>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</si>
  <si>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</si>
  <si>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</si>
  <si>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</si>
  <si>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</si>
  <si>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</si>
  <si>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</si>
  <si>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</si>
  <si>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</si>
  <si>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</si>
  <si>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</si>
  <si>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</si>
  <si>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</si>
  <si>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</si>
  <si>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</si>
  <si>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</si>
  <si>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</si>
  <si>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</si>
  <si>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</si>
  <si>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</si>
  <si>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</si>
  <si>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</si>
  <si>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</si>
  <si>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</si>
  <si>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</si>
  <si>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</si>
  <si>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</si>
  <si>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</si>
  <si>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</si>
  <si>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</si>
  <si>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</si>
  <si>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</si>
  <si>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</si>
  <si>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</si>
  <si>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</si>
  <si>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</si>
  <si>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</si>
  <si>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</si>
  <si>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</si>
  <si>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</si>
  <si>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</si>
  <si>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</si>
  <si>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</si>
  <si>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</si>
  <si>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</si>
  <si>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</si>
  <si>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</si>
  <si>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</si>
  <si>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</si>
  <si>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</si>
  <si>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</si>
  <si>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</si>
  <si>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</si>
  <si>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</si>
  <si>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</si>
  <si>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</si>
  <si>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</si>
  <si>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</si>
  <si>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</si>
  <si>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</si>
  <si>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</si>
  <si>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</si>
  <si>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</si>
  <si>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</si>
  <si>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</si>
  <si>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</si>
  <si>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</si>
  <si>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</si>
  <si>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</si>
  <si>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</si>
  <si>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</si>
  <si>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</si>
  <si>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</si>
  <si>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</si>
  <si>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</si>
  <si>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</si>
  <si>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</si>
  <si>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</si>
  <si>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</si>
  <si>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</si>
  <si>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</si>
  <si>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</si>
  <si>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</si>
  <si>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</si>
  <si>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</si>
  <si>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</si>
  <si>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</si>
  <si>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</si>
  <si>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</si>
  <si>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</si>
  <si>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</si>
  <si>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</si>
  <si>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</si>
  <si>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</si>
  <si>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</si>
  <si>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</si>
  <si>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</si>
  <si>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</si>
  <si>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</si>
  <si>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</si>
  <si>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</si>
  <si>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</si>
  <si>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</si>
  <si>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</si>
  <si>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</si>
  <si>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</si>
  <si>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</si>
  <si>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</si>
  <si>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</si>
  <si>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</si>
  <si>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</si>
  <si>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</si>
  <si>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</si>
  <si>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</si>
  <si>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</si>
  <si>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</si>
  <si>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</si>
  <si>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</si>
  <si>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</si>
  <si>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</si>
  <si>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</si>
  <si>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</si>
  <si>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</si>
  <si>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</si>
  <si>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</si>
  <si>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</si>
  <si>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</si>
  <si>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</si>
  <si>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</si>
  <si>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</si>
  <si>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</si>
  <si>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</si>
  <si>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</si>
  <si>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</si>
  <si>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</si>
  <si>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</si>
  <si>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</si>
  <si>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</si>
  <si>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</si>
  <si>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</si>
  <si>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</si>
  <si>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</si>
  <si>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</si>
  <si>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</si>
  <si>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</si>
  <si>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</si>
  <si>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</si>
  <si>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</si>
  <si>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</si>
  <si>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</si>
  <si>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</si>
  <si>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</si>
  <si>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</si>
  <si>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</si>
  <si>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</si>
  <si>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</si>
  <si>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</si>
  <si>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</si>
  <si>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</si>
  <si>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</si>
  <si>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</si>
  <si>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</si>
  <si>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</si>
  <si>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</si>
  <si>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</si>
  <si>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</si>
  <si>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</si>
  <si>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</si>
  <si>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</si>
  <si>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</si>
  <si>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</si>
  <si>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</si>
  <si>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</si>
  <si>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</si>
  <si>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</si>
  <si>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</si>
  <si>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</si>
  <si>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</si>
  <si>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</si>
  <si>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</si>
  <si>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</si>
  <si>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</si>
  <si>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</si>
  <si>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</si>
  <si>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</si>
  <si>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</si>
  <si>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</si>
  <si>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</si>
  <si>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</si>
  <si>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</si>
  <si>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</si>
  <si>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</si>
  <si>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</si>
  <si>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</si>
  <si>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</si>
  <si>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</si>
  <si>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</si>
  <si>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</si>
  <si>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</si>
  <si>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</si>
  <si>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</si>
  <si>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</si>
  <si>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</si>
  <si>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</si>
  <si>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</si>
  <si>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</si>
  <si>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</si>
  <si>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</si>
  <si>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</si>
  <si>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</si>
  <si>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</si>
  <si>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</si>
  <si>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</si>
  <si>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</si>
  <si>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</si>
  <si>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</si>
  <si>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</si>
  <si>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</si>
  <si>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</si>
  <si>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</si>
  <si>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</si>
  <si>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</si>
  <si>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</si>
  <si>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</si>
  <si>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</si>
  <si>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</si>
  <si>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</si>
  <si>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</si>
  <si>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</si>
  <si>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</si>
  <si>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</si>
  <si>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</si>
  <si>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</si>
  <si>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</si>
  <si>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</si>
  <si>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</si>
  <si>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</si>
  <si>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</si>
  <si>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</si>
  <si>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</si>
  <si>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</si>
  <si>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</si>
  <si>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</si>
  <si>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</si>
  <si>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</si>
  <si>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</si>
  <si>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</si>
  <si>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</si>
  <si>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</si>
  <si>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</si>
  <si>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</si>
  <si>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</si>
  <si>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</si>
  <si>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</si>
  <si>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</si>
  <si>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</si>
  <si>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</si>
  <si>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</si>
  <si>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</si>
  <si>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</si>
  <si>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</si>
  <si>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</si>
  <si>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</si>
  <si>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</si>
  <si>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</si>
  <si>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</si>
  <si>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</si>
  <si>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</si>
  <si>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</si>
  <si>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</si>
  <si>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</si>
  <si>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</si>
  <si>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</si>
  <si>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</si>
  <si>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</si>
  <si>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</si>
  <si>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</si>
  <si>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</si>
  <si>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</si>
  <si>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</si>
  <si>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</si>
  <si>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</si>
  <si>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</si>
  <si>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</si>
  <si>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</si>
  <si>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</si>
  <si>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</si>
  <si>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</si>
  <si>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</si>
  <si>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</si>
  <si>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</si>
  <si>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</si>
  <si>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</si>
  <si>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</si>
  <si>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</si>
  <si>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</si>
  <si>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</si>
  <si>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</si>
  <si>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</si>
  <si>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</si>
  <si>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</si>
  <si>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</si>
  <si>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</si>
  <si>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</si>
  <si>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</si>
  <si>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</si>
  <si>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</si>
  <si>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</si>
  <si>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</si>
  <si>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</si>
  <si>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</si>
  <si>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</si>
  <si>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</si>
  <si>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</si>
  <si>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</si>
  <si>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</si>
  <si>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</si>
  <si>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</si>
  <si>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</si>
  <si>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</si>
  <si>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</si>
  <si>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</si>
  <si>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</si>
  <si>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</si>
  <si>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</si>
  <si>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</si>
  <si>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</si>
  <si>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</si>
  <si>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</si>
  <si>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</si>
  <si>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</si>
  <si>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</si>
  <si>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</si>
  <si>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</si>
  <si>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</si>
  <si>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</si>
  <si>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</si>
  <si>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</si>
  <si>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</si>
  <si>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</si>
  <si>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</si>
  <si>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</si>
  <si>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</si>
  <si>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</si>
  <si>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</si>
  <si>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</si>
  <si>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</si>
  <si>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</si>
  <si>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</si>
  <si>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</si>
  <si>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</si>
  <si>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</si>
  <si>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</si>
  <si>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</si>
  <si>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</si>
  <si>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</si>
  <si>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</si>
  <si>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</si>
  <si>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</si>
  <si>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</si>
  <si>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</si>
  <si>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</si>
  <si>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</si>
  <si>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</si>
  <si>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</si>
  <si>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</si>
  <si>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</si>
  <si>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</si>
  <si>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</si>
  <si>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</si>
  <si>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</si>
  <si>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</si>
  <si>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</si>
  <si>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</si>
  <si>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</si>
  <si>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</si>
  <si>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</si>
  <si>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</si>
  <si>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</si>
  <si>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</si>
  <si>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</si>
  <si>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</si>
  <si>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</si>
  <si>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</si>
  <si>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</si>
  <si>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</si>
  <si>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</si>
  <si>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</si>
  <si>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</si>
  <si>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</si>
  <si>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</si>
  <si>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</si>
  <si>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</si>
  <si>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</si>
  <si>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</si>
  <si>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</si>
  <si>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</si>
  <si>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</si>
  <si>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</si>
  <si>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</si>
  <si>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</si>
  <si>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</si>
  <si>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</si>
  <si>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</si>
  <si>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</si>
  <si>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</si>
  <si>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</si>
  <si>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</si>
  <si>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</si>
  <si>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</si>
  <si>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</si>
  <si>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</si>
  <si>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</si>
  <si>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</si>
  <si>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</si>
  <si>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</si>
  <si>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</si>
  <si>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</si>
  <si>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</si>
  <si>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</si>
  <si>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</si>
  <si>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</si>
  <si>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</si>
  <si>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</si>
  <si>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</si>
  <si>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</si>
  <si>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</si>
  <si>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</si>
  <si>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</si>
  <si>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</si>
  <si>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</si>
  <si>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</si>
  <si>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</si>
  <si>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</si>
  <si>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</si>
  <si>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</si>
  <si>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</si>
  <si>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</si>
  <si>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</si>
  <si>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</si>
  <si>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</si>
  <si>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</si>
  <si>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</si>
  <si>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</si>
  <si>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</si>
  <si>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</si>
  <si>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</si>
  <si>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</si>
  <si>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</si>
  <si>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</si>
  <si>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</si>
  <si>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</si>
  <si>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</si>
  <si>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</si>
  <si>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</si>
  <si>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</si>
  <si>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</si>
  <si>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</si>
  <si>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</si>
  <si>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</si>
  <si>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</si>
  <si>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</si>
  <si>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</si>
  <si>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</si>
  <si>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</si>
  <si>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</si>
  <si>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</si>
  <si>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</si>
  <si>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</si>
  <si>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</si>
  <si>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</si>
  <si>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</si>
  <si>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</si>
  <si>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</si>
  <si>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</si>
  <si>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</si>
  <si>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</si>
  <si>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</si>
  <si>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</si>
  <si>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</si>
  <si>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</si>
  <si>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</si>
  <si>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</si>
  <si>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</si>
  <si>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</si>
  <si>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</si>
  <si>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</si>
  <si>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</si>
  <si>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</si>
  <si>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</si>
  <si>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</si>
  <si>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</si>
  <si>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</si>
  <si>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</si>
  <si>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</si>
  <si>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</si>
  <si>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</si>
  <si>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</si>
  <si>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</si>
  <si>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</si>
  <si>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</si>
  <si>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</si>
  <si>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</si>
  <si>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</si>
  <si>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</si>
  <si>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</si>
  <si>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</si>
  <si>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</si>
  <si>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</si>
  <si>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</si>
  <si>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</si>
  <si>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</si>
  <si>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</si>
  <si>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</si>
  <si>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</si>
  <si>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</si>
  <si>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</si>
  <si>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</si>
  <si>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</si>
  <si>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</si>
  <si>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</si>
  <si>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</si>
  <si>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</si>
  <si>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</si>
  <si>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</si>
  <si>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</si>
  <si>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</si>
  <si>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</si>
  <si>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</si>
  <si>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</si>
  <si>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</si>
  <si>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</si>
  <si>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</si>
  <si>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</si>
  <si>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</si>
  <si>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</si>
  <si>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</si>
  <si>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</si>
  <si>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</si>
  <si>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</si>
  <si>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</si>
  <si>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</si>
  <si>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</si>
  <si>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</si>
  <si>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</si>
  <si>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</si>
  <si>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</si>
  <si>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</si>
  <si>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</si>
  <si>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</si>
  <si>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</si>
  <si>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</si>
  <si>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</si>
  <si>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</si>
  <si>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</si>
  <si>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</si>
  <si>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</si>
  <si>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</si>
  <si>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</si>
  <si>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</si>
  <si>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</si>
  <si>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</si>
  <si>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</si>
  <si>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</si>
  <si>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</si>
  <si>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</si>
  <si>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</si>
  <si>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</si>
  <si>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</si>
  <si>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</si>
  <si>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</si>
  <si>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</si>
  <si>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</si>
  <si>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</si>
  <si>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</si>
  <si>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</si>
  <si>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</si>
  <si>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</si>
  <si>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</si>
  <si>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</si>
  <si>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</si>
  <si>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</si>
  <si>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</si>
  <si>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</si>
  <si>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</si>
  <si>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</si>
  <si>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</si>
  <si>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</si>
  <si>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</si>
  <si>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</si>
  <si>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</si>
  <si>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</si>
  <si>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</si>
  <si>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</si>
  <si>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</si>
  <si>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</si>
  <si>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</si>
  <si>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</si>
  <si>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</si>
  <si>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</si>
  <si>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</si>
  <si>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</si>
  <si>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</si>
  <si>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</si>
  <si>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</si>
  <si>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</si>
  <si>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</si>
  <si>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</si>
  <si>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</si>
  <si>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</si>
  <si>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</si>
  <si>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</si>
  <si>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</si>
  <si>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</si>
  <si>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</si>
  <si>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</si>
  <si>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</si>
  <si>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</si>
  <si>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</si>
  <si>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</si>
  <si>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</si>
  <si>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</si>
  <si>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</si>
  <si>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</si>
  <si>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</si>
  <si>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</si>
  <si>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</si>
  <si>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</si>
  <si>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</si>
  <si>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</si>
  <si>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</si>
  <si>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</si>
  <si>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</si>
  <si>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</si>
  <si>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</si>
  <si>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</si>
  <si>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</si>
  <si>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</si>
  <si>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</si>
  <si>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</si>
  <si>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</si>
  <si>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</si>
  <si>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</si>
  <si>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</si>
  <si>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</si>
  <si>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</si>
  <si>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</si>
  <si>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</si>
  <si>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</si>
  <si>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</si>
  <si>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</si>
  <si>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</si>
  <si>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</si>
  <si>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</si>
  <si>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</si>
  <si>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</si>
  <si>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</si>
  <si>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</si>
  <si>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</si>
  <si>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</si>
  <si>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</si>
  <si>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</si>
  <si>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</si>
  <si>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</si>
  <si>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</si>
  <si>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</si>
  <si>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</si>
  <si>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</si>
  <si>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</si>
  <si>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</si>
  <si>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</si>
  <si>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</si>
  <si>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</si>
  <si>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</si>
  <si>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</si>
  <si>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</si>
  <si>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</si>
  <si>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</si>
  <si>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</si>
  <si>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</si>
  <si>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</si>
  <si>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</si>
  <si>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</si>
  <si>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</si>
  <si>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</si>
  <si>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</si>
  <si>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</si>
  <si>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</si>
  <si>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</si>
  <si>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</si>
  <si>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</si>
  <si>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</si>
  <si>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</si>
  <si>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</si>
  <si>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</si>
  <si>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</si>
  <si>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</si>
  <si>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</si>
  <si>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</si>
  <si>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</si>
  <si>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</si>
  <si>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</si>
  <si>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</si>
  <si>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</si>
  <si>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</si>
  <si>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</si>
  <si>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</si>
  <si>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</si>
  <si>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</si>
  <si>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</si>
  <si>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</si>
  <si>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</si>
  <si>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</si>
  <si>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</si>
  <si>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</si>
  <si>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</si>
  <si>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</si>
  <si>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</si>
  <si>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</si>
  <si>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</si>
  <si>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</si>
  <si>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</si>
  <si>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</si>
  <si>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</si>
  <si>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</si>
  <si>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</si>
  <si>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</si>
  <si>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</si>
  <si>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</si>
  <si>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</si>
  <si>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</si>
  <si>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</si>
  <si>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</si>
  <si>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</si>
  <si>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</si>
  <si>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</si>
  <si>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</si>
  <si>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</si>
  <si>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</si>
  <si>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</si>
  <si>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</si>
  <si>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</si>
  <si>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</si>
  <si>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</si>
  <si>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</si>
  <si>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</si>
  <si>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</si>
  <si>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</si>
  <si>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</si>
  <si>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</si>
  <si>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</si>
  <si>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</si>
  <si>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</si>
  <si>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</si>
  <si>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</si>
  <si>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</si>
  <si>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</si>
  <si>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</si>
  <si>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</si>
  <si>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</si>
  <si>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</si>
  <si>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</si>
  <si>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</si>
  <si>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</si>
  <si>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</si>
  <si>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</si>
  <si>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</si>
  <si>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</si>
  <si>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</si>
  <si>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</si>
  <si>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</si>
  <si>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</si>
  <si>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</si>
  <si>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</si>
  <si>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</si>
  <si>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</si>
  <si>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</si>
  <si>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</si>
  <si>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</si>
  <si>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</si>
  <si>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</si>
  <si>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</si>
  <si>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</si>
  <si>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</si>
  <si>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</si>
  <si>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</si>
  <si>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</si>
  <si>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</si>
  <si>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</si>
  <si>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</si>
  <si>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</si>
  <si>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</si>
  <si>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</si>
  <si>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</si>
  <si>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</si>
  <si>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</si>
  <si>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</si>
  <si>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</si>
  <si>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</si>
  <si>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</si>
  <si>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</si>
  <si>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</si>
  <si>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</si>
  <si>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</si>
  <si>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</si>
  <si>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</si>
  <si>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</si>
  <si>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</si>
  <si>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</si>
  <si>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</si>
  <si>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</si>
  <si>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</si>
  <si>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</si>
  <si>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</si>
  <si>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</si>
  <si>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</si>
  <si>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</si>
  <si>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</si>
  <si>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</si>
  <si>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</si>
  <si>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</si>
  <si>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</si>
  <si>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</si>
  <si>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</si>
  <si>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</si>
  <si>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</si>
  <si>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</si>
  <si>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</si>
  <si>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</si>
  <si>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</si>
  <si>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</si>
  <si>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</si>
  <si>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</si>
  <si>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</si>
  <si>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</si>
  <si>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</si>
  <si>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</si>
  <si>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</si>
  <si>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</si>
  <si>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</si>
  <si>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</si>
  <si>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</si>
  <si>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</si>
  <si>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</si>
  <si>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</si>
  <si>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</si>
  <si>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</si>
  <si>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</si>
  <si>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</si>
  <si>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</si>
  <si>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</si>
  <si>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</si>
  <si>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</si>
  <si>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</si>
  <si>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</si>
  <si>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</si>
  <si>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</si>
  <si>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</si>
  <si>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</si>
  <si>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</si>
  <si>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</si>
  <si>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</si>
  <si>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</si>
  <si>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</si>
  <si>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</si>
  <si>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</si>
  <si>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</si>
  <si>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</si>
  <si>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</si>
  <si>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</si>
  <si>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</si>
  <si>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</si>
  <si>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</si>
  <si>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</si>
  <si>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</si>
  <si>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</si>
  <si>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</si>
  <si>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</si>
  <si>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</si>
  <si>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</si>
  <si>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</si>
  <si>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</si>
  <si>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</si>
  <si>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</si>
  <si>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</si>
  <si>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</si>
  <si>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</si>
  <si>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</si>
  <si>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</si>
  <si>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</si>
  <si>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</si>
  <si>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</si>
  <si>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</si>
  <si>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</si>
  <si>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</si>
  <si>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</si>
  <si>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</si>
  <si>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</si>
  <si>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</si>
  <si>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</si>
  <si>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</si>
  <si>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</si>
  <si>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</si>
  <si>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</si>
  <si>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</si>
  <si>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</si>
  <si>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</si>
  <si>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</si>
  <si>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</si>
  <si>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</si>
  <si>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</si>
  <si>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</si>
  <si>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</si>
  <si>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</si>
  <si>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</si>
  <si>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</si>
  <si>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</si>
  <si>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</si>
  <si>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</si>
  <si>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</si>
  <si>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</si>
  <si>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</si>
  <si>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</si>
  <si>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</si>
  <si>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</si>
  <si>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</si>
  <si>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</si>
  <si>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</si>
  <si>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</si>
  <si>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</si>
  <si>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</si>
  <si>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</si>
  <si>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</si>
  <si>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</si>
  <si>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</si>
  <si>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</si>
  <si>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</si>
  <si>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</si>
  <si>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</si>
  <si>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</si>
  <si>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</si>
  <si>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</si>
  <si>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</si>
  <si>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</si>
  <si>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</si>
  <si>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</si>
  <si>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</si>
  <si>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</si>
  <si>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</si>
  <si>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</si>
  <si>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</si>
  <si>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</si>
  <si>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</si>
  <si>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</si>
  <si>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</si>
  <si>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</si>
  <si>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</si>
  <si>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</si>
  <si>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</si>
  <si>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</si>
  <si>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</si>
  <si>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</si>
  <si>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</si>
  <si>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</si>
  <si>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</si>
  <si>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</si>
  <si>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</si>
  <si>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</si>
  <si>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</si>
  <si>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</si>
  <si>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</si>
  <si>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</si>
  <si>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</si>
  <si>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</si>
  <si>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</si>
  <si>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</si>
  <si>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</si>
  <si>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</si>
  <si>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</si>
  <si>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</si>
  <si>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</si>
  <si>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</si>
  <si>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</si>
  <si>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</si>
  <si>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</si>
  <si>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</si>
  <si>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</si>
  <si>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</si>
  <si>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</si>
  <si>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</si>
  <si>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</si>
  <si>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</si>
  <si>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</si>
  <si>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</si>
  <si>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</si>
  <si>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</si>
  <si>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</si>
  <si>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</si>
  <si>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</si>
  <si>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</si>
  <si>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</si>
  <si>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</si>
  <si>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</si>
  <si>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</si>
  <si>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</si>
  <si>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</si>
  <si>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</si>
  <si>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</si>
  <si>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</si>
  <si>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</si>
  <si>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</si>
  <si>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</si>
  <si>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</si>
  <si>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</si>
  <si>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</si>
  <si>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</si>
  <si>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</si>
  <si>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</si>
  <si>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</si>
  <si>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</si>
  <si>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</si>
  <si>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</si>
  <si>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</si>
  <si>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</si>
  <si>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</si>
  <si>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</si>
  <si>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</si>
  <si>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</si>
  <si>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</si>
  <si>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</si>
  <si>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</si>
  <si>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</si>
  <si>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</si>
  <si>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</si>
  <si>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</si>
  <si>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</si>
  <si>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</si>
  <si>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</si>
  <si>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</si>
  <si>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</si>
  <si>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</si>
  <si>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</si>
  <si>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</si>
  <si>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</si>
  <si>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</si>
  <si>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</si>
  <si>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</si>
  <si>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</si>
  <si>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</si>
  <si>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</si>
  <si>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</si>
  <si>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</si>
  <si>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</si>
  <si>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</si>
  <si>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</si>
  <si>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</si>
  <si>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</si>
  <si>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</si>
  <si>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</si>
  <si>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</si>
  <si>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</si>
  <si>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</si>
  <si>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</si>
  <si>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</si>
  <si>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</si>
  <si>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</si>
  <si>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</si>
  <si>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</si>
  <si>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</si>
  <si>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</si>
  <si>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</si>
  <si>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</si>
  <si>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</si>
  <si>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</si>
  <si>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</si>
  <si>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</si>
  <si>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</si>
  <si>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</si>
  <si>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</si>
  <si>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</si>
  <si>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</si>
  <si>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</si>
  <si>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</si>
  <si>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</si>
  <si>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</si>
  <si>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</si>
  <si>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</si>
  <si>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</si>
  <si>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</si>
  <si>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</si>
  <si>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</si>
  <si>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</si>
  <si>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</si>
  <si>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</si>
  <si>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</si>
  <si>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</si>
  <si>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</si>
  <si>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</si>
  <si>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</si>
  <si>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</si>
  <si>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</si>
  <si>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</si>
  <si>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</si>
  <si>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</si>
  <si>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</si>
  <si>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</si>
  <si>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</si>
  <si>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</si>
  <si>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</si>
  <si>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</si>
  <si>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</si>
  <si>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</si>
  <si>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</si>
  <si>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</si>
  <si>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</si>
  <si>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</si>
  <si>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</si>
  <si>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</si>
  <si>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</si>
  <si>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</si>
  <si>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</si>
  <si>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</si>
  <si>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</si>
  <si>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</si>
  <si>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</si>
  <si>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</si>
  <si>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</si>
  <si>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</si>
  <si>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</si>
  <si>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</si>
  <si>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</si>
  <si>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</si>
  <si>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</si>
  <si>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</si>
  <si>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</si>
  <si>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</si>
  <si>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</si>
  <si>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</si>
  <si>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</si>
  <si>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</si>
  <si>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</si>
  <si>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</si>
  <si>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</si>
  <si>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</si>
  <si>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</si>
  <si>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</si>
  <si>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</si>
  <si>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</si>
  <si>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</si>
  <si>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</si>
  <si>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</si>
  <si>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</si>
  <si>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</si>
  <si>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</si>
  <si>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</si>
  <si>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</si>
  <si>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</si>
  <si>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</si>
  <si>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</si>
  <si>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</si>
  <si>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</si>
  <si>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</si>
  <si>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</si>
  <si>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</si>
  <si>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</si>
  <si>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</si>
  <si>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</si>
  <si>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</si>
  <si>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</si>
  <si>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</si>
  <si>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</si>
  <si>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</si>
  <si>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</si>
  <si>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</si>
  <si>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</si>
  <si>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</si>
  <si>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</si>
  <si>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</si>
  <si>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</si>
  <si>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</si>
  <si>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</si>
  <si>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</si>
  <si>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</si>
  <si>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</si>
  <si>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</si>
  <si>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</si>
  <si>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</si>
  <si>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</si>
  <si>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</si>
  <si>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</si>
  <si>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</si>
  <si>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</si>
  <si>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</si>
  <si>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</si>
  <si>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</si>
  <si>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</si>
  <si>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</si>
  <si>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</si>
  <si>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</si>
  <si>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</si>
  <si>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</si>
  <si>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</si>
  <si>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</si>
  <si>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</si>
  <si>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</si>
  <si>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</si>
  <si>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</si>
  <si>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</si>
  <si>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</si>
  <si>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</si>
  <si>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</si>
  <si>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</si>
  <si>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</si>
  <si>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</si>
  <si>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</si>
  <si>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</si>
  <si>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</si>
  <si>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</si>
  <si>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</si>
  <si>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</si>
  <si>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</si>
  <si>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</si>
  <si>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</si>
  <si>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</si>
  <si>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</si>
  <si>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</si>
  <si>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</si>
  <si>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</si>
  <si>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</si>
  <si>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</si>
  <si>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</si>
  <si>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</si>
  <si>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</si>
  <si>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</si>
  <si>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</si>
  <si>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</si>
  <si>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</si>
  <si>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</si>
  <si>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</si>
  <si>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</si>
  <si>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</si>
  <si>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</si>
  <si>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</si>
  <si>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</si>
  <si>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</si>
  <si>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</si>
  <si>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</si>
  <si>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</si>
  <si>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</si>
  <si>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</si>
  <si>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</si>
  <si>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</si>
  <si>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</si>
  <si>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</si>
  <si>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</si>
  <si>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</si>
  <si>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</si>
  <si>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</si>
  <si>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</si>
  <si>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</si>
  <si>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</si>
  <si>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</si>
  <si>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</si>
  <si>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</si>
  <si>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</si>
  <si>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</si>
  <si>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</si>
  <si>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</si>
  <si>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</si>
  <si>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</si>
  <si>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</si>
  <si>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</si>
  <si>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</si>
  <si>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</si>
  <si>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</si>
  <si>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</si>
  <si>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</si>
  <si>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</si>
  <si>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</si>
  <si>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</si>
  <si>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</si>
  <si>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</si>
  <si>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</si>
  <si>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</si>
  <si>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</si>
  <si>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</si>
  <si>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</si>
  <si>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</si>
  <si>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</si>
  <si>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</si>
  <si>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</si>
  <si>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</si>
  <si>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</si>
  <si>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</si>
  <si>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</si>
  <si>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</si>
  <si>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</si>
  <si>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</si>
  <si>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</si>
  <si>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</si>
  <si>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</si>
  <si>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</si>
  <si>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</si>
  <si>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</si>
  <si>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</si>
  <si>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</si>
  <si>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</si>
  <si>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</si>
  <si>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</si>
  <si>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</si>
  <si>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</si>
  <si>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</si>
  <si>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</si>
  <si>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</si>
  <si>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</si>
  <si>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</si>
  <si>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</si>
  <si>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</si>
  <si>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</si>
  <si>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</si>
  <si>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</si>
  <si>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</si>
  <si>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</si>
  <si>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</si>
  <si>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</si>
  <si>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</si>
  <si>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</si>
  <si>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</si>
  <si>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</si>
  <si>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</si>
  <si>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</si>
  <si>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</si>
  <si>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</si>
  <si>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</si>
  <si>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</si>
  <si>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</si>
  <si>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</si>
  <si>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</si>
  <si>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</si>
  <si>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</si>
  <si>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</si>
  <si>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</si>
  <si>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</si>
  <si>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</si>
  <si>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</si>
  <si>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</si>
  <si>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</si>
  <si>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</si>
  <si>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</si>
  <si>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</si>
  <si>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</si>
  <si>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</si>
  <si>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</si>
  <si>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</si>
  <si>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</si>
  <si>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</si>
  <si>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</si>
  <si>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</si>
  <si>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</si>
  <si>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</si>
  <si>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</si>
  <si>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</si>
  <si>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</si>
  <si>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</si>
  <si>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</si>
  <si>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</si>
  <si>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</si>
  <si>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</si>
  <si>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</si>
  <si>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</si>
  <si>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</si>
  <si>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</si>
  <si>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</si>
  <si>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</si>
  <si>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</si>
  <si>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</si>
  <si>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</si>
  <si>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</si>
  <si>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</si>
  <si>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</si>
  <si>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</si>
  <si>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</si>
  <si>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</si>
  <si>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</si>
  <si>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</si>
  <si>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</si>
  <si>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</si>
  <si>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</si>
  <si>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</si>
  <si>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</si>
  <si>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</si>
  <si>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</si>
  <si>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</si>
  <si>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</si>
  <si>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</si>
  <si>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</si>
  <si>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</si>
  <si>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</si>
  <si>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</si>
  <si>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</si>
  <si>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</si>
  <si>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</si>
  <si>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</si>
  <si>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</si>
  <si>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</si>
  <si>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</si>
  <si>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</si>
  <si>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</si>
  <si>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</si>
  <si>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</si>
  <si>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</si>
  <si>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</si>
  <si>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</si>
  <si>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</si>
  <si>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</si>
  <si>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</si>
  <si>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</si>
  <si>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</si>
  <si>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</si>
  <si>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</si>
  <si>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</si>
  <si>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</si>
  <si>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</si>
  <si>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</si>
  <si>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</si>
  <si>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</si>
  <si>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</si>
  <si>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</si>
  <si>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</si>
  <si>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</si>
  <si>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</si>
  <si>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</si>
  <si>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</si>
  <si>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</si>
  <si>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</si>
  <si>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</si>
  <si>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</si>
  <si>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</si>
  <si>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</si>
  <si>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</si>
  <si>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</si>
  <si>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</si>
  <si>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</si>
  <si>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</si>
  <si>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</si>
  <si>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</si>
  <si>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</si>
  <si>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</si>
  <si>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</si>
  <si>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</si>
  <si>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</si>
  <si>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</si>
  <si>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</si>
  <si>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</si>
  <si>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</si>
  <si>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</si>
  <si>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</si>
  <si>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</si>
  <si>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</si>
  <si>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</si>
  <si>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</si>
  <si>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</si>
  <si>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</si>
  <si>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</si>
  <si>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</si>
  <si>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</si>
  <si>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</si>
  <si>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</si>
  <si>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</si>
  <si>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</si>
  <si>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</si>
  <si>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</si>
  <si>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</si>
  <si>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</si>
  <si>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</si>
  <si>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</si>
  <si>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</si>
  <si>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</si>
  <si>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</si>
  <si>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</si>
  <si>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</si>
  <si>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</si>
  <si>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</si>
  <si>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</si>
  <si>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</si>
  <si>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</si>
  <si>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</si>
  <si>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</si>
  <si>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</si>
  <si>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</si>
  <si>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</si>
  <si>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</si>
  <si>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</si>
  <si>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</si>
  <si>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</si>
  <si>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</si>
  <si>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</si>
  <si>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</si>
  <si>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</si>
  <si>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</si>
  <si>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</si>
  <si>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</si>
  <si>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</si>
  <si>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</si>
  <si>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</si>
  <si>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</si>
  <si>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</si>
  <si>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</si>
  <si>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</si>
  <si>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</si>
  <si>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</si>
  <si>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</si>
  <si>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</si>
  <si>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</si>
  <si>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</si>
  <si>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</si>
  <si>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</si>
  <si>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</si>
  <si>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</si>
  <si>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</si>
  <si>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</si>
  <si>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</si>
  <si>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</si>
  <si>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</si>
  <si>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</si>
  <si>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</si>
  <si>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</si>
  <si>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</si>
  <si>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</si>
  <si>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</si>
  <si>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</si>
  <si>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</si>
  <si>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</si>
  <si>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</si>
  <si>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</si>
  <si>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</si>
  <si>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</si>
  <si>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</si>
  <si>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</si>
  <si>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</si>
  <si>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</si>
  <si>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</si>
  <si>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</si>
  <si>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</si>
  <si>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</si>
  <si>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</si>
  <si>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</si>
  <si>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</si>
  <si>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</si>
  <si>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</si>
  <si>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</si>
  <si>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</si>
  <si>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</si>
  <si>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</si>
  <si>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</si>
  <si>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</si>
  <si>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</si>
  <si>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</si>
  <si>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</si>
  <si>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</si>
  <si>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</si>
  <si>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</si>
  <si>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</si>
  <si>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</si>
  <si>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</si>
  <si>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</si>
  <si>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</si>
  <si>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</si>
  <si>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</si>
  <si>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</si>
  <si>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</si>
  <si>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</si>
  <si>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</si>
  <si>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</si>
  <si>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</si>
  <si>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</si>
  <si>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</si>
  <si>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</si>
  <si>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</si>
  <si>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</si>
  <si>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</si>
  <si>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</si>
  <si>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</si>
  <si>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</si>
  <si>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</si>
  <si>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</si>
  <si>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</si>
  <si>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</si>
  <si>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</si>
  <si>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</si>
  <si>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</si>
  <si>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</si>
  <si>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</si>
  <si>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</si>
  <si>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</si>
  <si>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</si>
  <si>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</si>
  <si>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</si>
  <si>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</si>
  <si>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</si>
  <si>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</si>
  <si>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</si>
  <si>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</si>
  <si>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</si>
  <si>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</si>
  <si>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</si>
  <si>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</si>
  <si>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</si>
  <si>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</si>
  <si>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</si>
  <si>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</si>
  <si>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</si>
  <si>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</si>
  <si>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</si>
  <si>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</si>
  <si>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</si>
  <si>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</si>
  <si>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</si>
  <si>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</si>
  <si>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</si>
  <si>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</si>
  <si>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</si>
  <si>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</si>
  <si>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</si>
  <si>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</si>
  <si>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</si>
  <si>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</si>
  <si>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</si>
  <si>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</si>
  <si>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</si>
  <si>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</si>
  <si>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</si>
  <si>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</si>
  <si>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</si>
  <si>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</si>
  <si>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</si>
  <si>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</si>
  <si>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</si>
  <si>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</si>
  <si>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</si>
  <si>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</si>
  <si>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</si>
  <si>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</si>
  <si>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</si>
  <si>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</si>
  <si>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</si>
  <si>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</si>
  <si>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</si>
  <si>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</si>
  <si>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</si>
  <si>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</si>
  <si>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</si>
  <si>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</si>
  <si>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</si>
  <si>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</si>
  <si>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</si>
  <si>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</si>
  <si>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</si>
  <si>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</si>
  <si>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</si>
  <si>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</si>
  <si>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</si>
  <si>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</si>
  <si>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</si>
  <si>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</si>
  <si>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</si>
  <si>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</si>
  <si>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</si>
  <si>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</si>
  <si>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</si>
  <si>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</si>
  <si>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</si>
  <si>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</si>
  <si>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</si>
  <si>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</si>
  <si>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</si>
  <si>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</si>
  <si>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</si>
  <si>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</si>
  <si>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</si>
  <si>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</si>
  <si>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</si>
  <si>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</si>
  <si>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</si>
  <si>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</si>
  <si>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</si>
  <si>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</si>
  <si>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</si>
  <si>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</si>
  <si>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</si>
  <si>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</si>
  <si>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</si>
  <si>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</si>
  <si>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</si>
  <si>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</si>
  <si>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</si>
  <si>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</si>
  <si>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</si>
  <si>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</si>
  <si>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</si>
  <si>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</si>
  <si>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</si>
  <si>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</si>
  <si>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</si>
  <si>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</si>
  <si>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</si>
  <si>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</si>
  <si>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</si>
  <si>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</si>
  <si>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</si>
  <si>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</si>
  <si>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</si>
  <si>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</si>
  <si>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</si>
  <si>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</si>
  <si>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</si>
  <si>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</si>
  <si>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</si>
  <si>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</si>
  <si>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</si>
  <si>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</si>
  <si>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</si>
  <si>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</si>
  <si>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</si>
  <si>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</si>
  <si>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</si>
  <si>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</si>
  <si>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</si>
  <si>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</si>
  <si>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</si>
  <si>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</si>
  <si>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</si>
  <si>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</si>
  <si>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</si>
  <si>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</si>
  <si>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</si>
  <si>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</si>
  <si>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</si>
  <si>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</si>
  <si>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</si>
  <si>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</si>
  <si>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</si>
  <si>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</si>
  <si>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</si>
  <si>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</si>
  <si>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</si>
  <si>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</si>
  <si>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</si>
  <si>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</si>
  <si>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</si>
  <si>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</si>
  <si>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</si>
  <si>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</si>
  <si>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</si>
  <si>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</si>
  <si>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</si>
  <si>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</si>
  <si>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</si>
  <si>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</si>
  <si>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</si>
  <si>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</si>
  <si>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</si>
  <si>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</si>
  <si>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</si>
  <si>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</si>
  <si>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</si>
  <si>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</si>
  <si>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</si>
  <si>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</si>
  <si>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</si>
  <si>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</si>
  <si>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</si>
  <si>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</si>
  <si>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</si>
  <si>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</si>
  <si>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</si>
  <si>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</si>
  <si>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</si>
  <si>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</si>
  <si>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</si>
  <si>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</si>
  <si>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</si>
  <si>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</si>
  <si>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</si>
  <si>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</si>
  <si>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</si>
  <si>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</si>
  <si>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</si>
  <si>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</si>
  <si>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</si>
  <si>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</si>
  <si>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</si>
  <si>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</si>
  <si>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</si>
  <si>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</si>
  <si>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</si>
  <si>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</si>
  <si>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</si>
  <si>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</si>
  <si>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</si>
  <si>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</si>
  <si>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</si>
  <si>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</si>
  <si>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</si>
  <si>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</si>
  <si>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</si>
  <si>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</si>
  <si>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</si>
  <si>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</si>
  <si>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</si>
  <si>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</si>
  <si>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</si>
  <si>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</si>
  <si>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</si>
  <si>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</si>
  <si>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</si>
  <si>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</si>
  <si>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</si>
  <si>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</si>
  <si>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</si>
  <si>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</si>
  <si>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</si>
  <si>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</si>
  <si>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</si>
  <si>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</si>
  <si>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</si>
  <si>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</si>
  <si>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</si>
  <si>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</si>
  <si>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</si>
  <si>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</si>
  <si>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</si>
  <si>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</si>
  <si>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</si>
  <si>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</si>
  <si>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</si>
  <si>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</si>
  <si>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</si>
  <si>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</si>
  <si>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</si>
  <si>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</si>
  <si>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</si>
  <si>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</si>
  <si>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</si>
  <si>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</si>
  <si>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</si>
  <si>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</si>
  <si>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</si>
  <si>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</si>
  <si>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</si>
  <si>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</si>
  <si>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</si>
  <si>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</si>
  <si>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</si>
  <si>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</si>
  <si>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</si>
  <si>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</si>
  <si>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</si>
  <si>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</si>
  <si>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</si>
  <si>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</si>
  <si>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</si>
  <si>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</si>
  <si>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</si>
  <si>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</si>
  <si>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</si>
  <si>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</si>
  <si>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</si>
  <si>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</si>
  <si>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</si>
  <si>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</si>
  <si>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</si>
  <si>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</si>
  <si>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</si>
  <si>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</si>
  <si>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</si>
  <si>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</si>
  <si>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</si>
  <si>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</si>
  <si>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</si>
  <si>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</si>
  <si>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</si>
  <si>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</si>
  <si>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</si>
  <si>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</si>
  <si>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</si>
  <si>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</si>
  <si>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</si>
  <si>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</si>
  <si>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</si>
  <si>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</si>
  <si>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</si>
  <si>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</si>
  <si>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</si>
  <si>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</si>
  <si>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</si>
  <si>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</si>
  <si>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</si>
  <si>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</si>
  <si>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</si>
  <si>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</si>
  <si>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</si>
  <si>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</si>
  <si>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</si>
  <si>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</si>
  <si>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</si>
  <si>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</si>
  <si>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</si>
  <si>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</si>
  <si>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</si>
  <si>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</si>
  <si>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</si>
  <si>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</si>
  <si>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</si>
  <si>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</si>
  <si>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</si>
  <si>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</si>
  <si>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</si>
  <si>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</si>
  <si>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</si>
  <si>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</si>
  <si>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</si>
  <si>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</si>
  <si>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</si>
  <si>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</si>
  <si>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</si>
  <si>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</si>
  <si>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</si>
  <si>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</si>
  <si>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</si>
  <si>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</si>
  <si>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</si>
  <si>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</si>
  <si>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</si>
  <si>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</si>
  <si>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</si>
  <si>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</si>
  <si>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</si>
  <si>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</si>
  <si>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</si>
  <si>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</si>
  <si>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</si>
  <si>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</si>
  <si>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</si>
  <si>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</si>
  <si>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</si>
  <si>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</si>
  <si>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</si>
  <si>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</si>
  <si>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</si>
  <si>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</si>
  <si>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</si>
  <si>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</si>
  <si>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</si>
  <si>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</si>
  <si>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</si>
  <si>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</si>
  <si>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</si>
  <si>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</si>
  <si>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</si>
  <si>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</si>
  <si>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</si>
  <si>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</si>
  <si>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</si>
  <si>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</si>
  <si>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</si>
  <si>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</si>
  <si>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</si>
  <si>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</si>
  <si>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</si>
  <si>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</si>
  <si>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</si>
  <si>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</si>
  <si>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</si>
  <si>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</si>
  <si>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</si>
  <si>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</si>
  <si>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</si>
  <si>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</si>
  <si>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</si>
  <si>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</si>
  <si>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</si>
  <si>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</si>
  <si>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</si>
  <si>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</si>
  <si>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</si>
  <si>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</si>
  <si>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</si>
  <si>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</si>
  <si>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</si>
  <si>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</si>
  <si>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</si>
  <si>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</si>
  <si>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</si>
  <si>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</si>
  <si>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</si>
  <si>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</si>
  <si>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</si>
  <si>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</si>
  <si>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</si>
  <si>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</si>
  <si>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</si>
  <si>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</si>
  <si>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</si>
  <si>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</si>
  <si>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</si>
  <si>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</si>
  <si>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</si>
  <si>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</si>
  <si>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</si>
  <si>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</si>
  <si>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</si>
  <si>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</si>
  <si>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</si>
  <si>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</si>
  <si>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</si>
  <si>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</si>
  <si>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</si>
  <si>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</si>
  <si>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</si>
  <si>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</si>
  <si>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</si>
  <si>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</si>
  <si>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</si>
  <si>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</si>
  <si>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</si>
  <si>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</si>
  <si>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</si>
  <si>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</si>
  <si>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</si>
  <si>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</si>
  <si>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</si>
  <si>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</si>
  <si>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</si>
  <si>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</si>
  <si>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</si>
  <si>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</si>
  <si>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</si>
  <si>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</si>
  <si>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</si>
  <si>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</si>
  <si>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</si>
  <si>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</si>
  <si>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</si>
  <si>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</si>
  <si>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</si>
  <si>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</si>
  <si>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</si>
  <si>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</si>
  <si>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</si>
  <si>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</si>
  <si>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</si>
  <si>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</si>
  <si>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</si>
  <si>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</si>
  <si>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</si>
  <si>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</si>
  <si>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</si>
  <si>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</si>
  <si>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</si>
  <si>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</si>
  <si>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</si>
  <si>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</si>
  <si>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</si>
  <si>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</si>
  <si>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</si>
  <si>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</si>
  <si>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</si>
  <si>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</si>
  <si>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</si>
  <si>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</si>
  <si>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</si>
  <si>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</si>
  <si>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</si>
  <si>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</si>
  <si>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</si>
  <si>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</si>
  <si>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</si>
  <si>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</si>
  <si>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</si>
  <si>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</si>
  <si>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</si>
  <si>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</si>
  <si>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</si>
  <si>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</si>
  <si>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</si>
  <si>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</si>
  <si>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</si>
  <si>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</si>
  <si>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</si>
  <si>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</si>
  <si>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</si>
  <si>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</si>
  <si>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</si>
  <si>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</si>
  <si>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</si>
  <si>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</si>
  <si>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</si>
  <si>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</si>
  <si>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</si>
  <si>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</si>
  <si>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</si>
  <si>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</si>
  <si>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</si>
  <si>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</si>
  <si>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</si>
  <si>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</si>
  <si>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</si>
  <si>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</si>
  <si>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</si>
  <si>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</si>
  <si>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</si>
  <si>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</si>
  <si>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</si>
  <si>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</si>
  <si>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</si>
  <si>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</si>
  <si>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</si>
  <si>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</si>
  <si>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</si>
  <si>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</si>
  <si>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</si>
  <si>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</si>
  <si>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</si>
  <si>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</si>
  <si>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</si>
  <si>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</si>
  <si>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</si>
  <si>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</si>
  <si>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</si>
  <si>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</si>
  <si>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</si>
  <si>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</si>
  <si>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</si>
  <si>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</si>
  <si>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</si>
  <si>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</si>
  <si>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</si>
  <si>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</si>
  <si>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</si>
  <si>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</si>
  <si>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</si>
  <si>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</si>
  <si>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</si>
  <si>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</si>
  <si>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</si>
  <si>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</si>
  <si>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</si>
  <si>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</si>
  <si>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</si>
  <si>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</si>
  <si>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</si>
  <si>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</si>
  <si>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</si>
  <si>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</si>
  <si>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</si>
  <si>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</si>
  <si>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</si>
  <si>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</si>
  <si>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</si>
  <si>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</si>
  <si>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</si>
  <si>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</si>
  <si>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</si>
  <si>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</si>
  <si>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</si>
  <si>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</si>
  <si>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</si>
  <si>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</si>
  <si>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</si>
  <si>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</si>
  <si>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</si>
  <si>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</si>
  <si>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</si>
  <si>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</si>
  <si>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</si>
  <si>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</si>
  <si>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</si>
  <si>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</si>
  <si>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</si>
  <si>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</si>
  <si>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</si>
  <si>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</si>
  <si>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</si>
  <si>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</si>
  <si>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</si>
  <si>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</si>
  <si>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</si>
  <si>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</si>
  <si>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</si>
  <si>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</si>
  <si>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</si>
  <si>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</si>
  <si>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</si>
  <si>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</si>
  <si>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</si>
  <si>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</si>
  <si>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</si>
  <si>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</si>
  <si>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</si>
  <si>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</si>
  <si>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</si>
  <si>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</si>
  <si>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</si>
  <si>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</si>
  <si>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</si>
  <si>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</si>
  <si>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</si>
  <si>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</si>
  <si>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</si>
  <si>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</si>
  <si>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</si>
  <si>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</si>
  <si>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</si>
  <si>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</si>
  <si>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</si>
  <si>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</si>
  <si>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</si>
  <si>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</si>
  <si>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</si>
  <si>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</si>
  <si>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</si>
  <si>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</si>
  <si>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</si>
  <si>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</si>
  <si>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</si>
  <si>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</si>
  <si>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</si>
  <si>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</si>
  <si>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</si>
  <si>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</si>
  <si>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</si>
  <si>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</si>
  <si>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</si>
  <si>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</si>
  <si>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</si>
  <si>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</si>
  <si>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</si>
  <si>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</si>
  <si>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</si>
  <si>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</si>
  <si>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</si>
  <si>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</si>
  <si>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</si>
  <si>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</si>
  <si>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</si>
  <si>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</si>
  <si>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</si>
  <si>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</si>
  <si>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</si>
  <si>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</si>
  <si>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</si>
  <si>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</si>
  <si>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</si>
  <si>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</si>
  <si>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</si>
  <si>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</si>
  <si>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</si>
  <si>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</si>
  <si>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</si>
  <si>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</si>
  <si>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</si>
  <si>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</si>
  <si>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</si>
  <si>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</si>
  <si>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</si>
  <si>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</si>
  <si>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</si>
  <si>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</si>
  <si>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</si>
  <si>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</si>
  <si>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</si>
  <si>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</si>
  <si>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</si>
  <si>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</si>
  <si>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</si>
  <si>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</si>
  <si>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</si>
  <si>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</si>
  <si>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</si>
  <si>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</si>
  <si>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</si>
  <si>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</si>
  <si>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</si>
  <si>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</si>
  <si>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</si>
  <si>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</si>
  <si>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</si>
  <si>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</si>
  <si>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</si>
  <si>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</si>
  <si>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</si>
  <si>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</si>
  <si>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</si>
  <si>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</si>
  <si>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</si>
  <si>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</si>
  <si>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</si>
  <si>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</si>
  <si>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</si>
  <si>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</si>
  <si>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</si>
  <si>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</si>
  <si>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</si>
  <si>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</si>
  <si>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</si>
  <si>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</si>
  <si>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</si>
  <si>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</si>
  <si>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</si>
  <si>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</si>
  <si>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</si>
  <si>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</si>
  <si>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</si>
  <si>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</si>
  <si>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</si>
  <si>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</si>
  <si>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</si>
  <si>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</si>
  <si>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</si>
  <si>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</si>
  <si>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</si>
  <si>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</si>
  <si>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</si>
  <si>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</si>
  <si>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</si>
  <si>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</si>
  <si>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</si>
  <si>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</si>
  <si>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</si>
  <si>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</si>
  <si>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</si>
  <si>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</si>
  <si>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</si>
  <si>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</si>
  <si>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</si>
  <si>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</si>
  <si>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</si>
  <si>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</si>
  <si>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</si>
  <si>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</si>
  <si>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</si>
  <si>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</si>
  <si>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</si>
  <si>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</si>
  <si>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</si>
  <si>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</si>
  <si>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</si>
  <si>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</si>
  <si>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</si>
  <si>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</si>
  <si>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</si>
  <si>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</si>
  <si>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</si>
  <si>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</si>
  <si>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</si>
  <si>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</si>
  <si>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</si>
  <si>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</si>
  <si>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</si>
  <si>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</si>
  <si>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</si>
  <si>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</si>
  <si>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</si>
  <si>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</si>
  <si>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</si>
  <si>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</si>
  <si>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</si>
  <si>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</si>
  <si>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</si>
  <si>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</si>
  <si>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</si>
  <si>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</si>
  <si>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</si>
  <si>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</si>
  <si>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</si>
  <si>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</si>
  <si>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</si>
  <si>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</si>
  <si>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</si>
  <si>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</si>
  <si>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</si>
  <si>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</si>
  <si>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</si>
  <si>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</si>
  <si>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</si>
  <si>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</si>
  <si>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</si>
  <si>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</si>
  <si>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</si>
  <si>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</si>
  <si>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</si>
  <si>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</si>
  <si>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</si>
  <si>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</si>
  <si>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</si>
  <si>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</si>
  <si>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</si>
  <si>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</si>
  <si>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</si>
  <si>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</si>
  <si>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</si>
  <si>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</si>
  <si>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</si>
  <si>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</si>
  <si>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</si>
  <si>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</si>
  <si>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</si>
  <si>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</si>
  <si>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</si>
  <si>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</si>
  <si>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</si>
  <si>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</si>
  <si>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</si>
  <si>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</si>
  <si>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</si>
  <si>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</si>
  <si>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</si>
  <si>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</si>
  <si>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</si>
  <si>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</si>
  <si>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</si>
  <si>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</si>
  <si>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</si>
  <si>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</si>
  <si>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</si>
  <si>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</si>
  <si>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</si>
  <si>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</si>
  <si>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</si>
  <si>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</si>
  <si>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</si>
  <si>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</si>
  <si>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</si>
  <si>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</si>
  <si>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</si>
  <si>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</si>
  <si>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</si>
  <si>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</si>
  <si>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</si>
  <si>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</si>
  <si>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</si>
  <si>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</si>
  <si>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</si>
  <si>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</si>
  <si>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</si>
  <si>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</si>
  <si>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</si>
  <si>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</si>
  <si>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</si>
  <si>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</si>
  <si>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</si>
  <si>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</si>
  <si>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</si>
  <si>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</si>
  <si>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</si>
  <si>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</si>
  <si>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</si>
  <si>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</si>
  <si>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</si>
  <si>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</si>
  <si>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</si>
  <si>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</si>
  <si>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</si>
  <si>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</si>
  <si>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</si>
  <si>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</si>
  <si>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</si>
  <si>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</si>
  <si>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</si>
  <si>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</si>
  <si>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</si>
  <si>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</si>
  <si>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</si>
  <si>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</si>
  <si>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</si>
  <si>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</si>
  <si>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</si>
  <si>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</si>
  <si>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</si>
  <si>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</si>
  <si>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</si>
  <si>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</si>
  <si>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</si>
  <si>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</si>
  <si>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</si>
  <si>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</si>
  <si>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</si>
  <si>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</si>
  <si>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</si>
  <si>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</si>
  <si>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</si>
  <si>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</si>
  <si>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</si>
  <si>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</si>
  <si>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</si>
  <si>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</si>
  <si>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</si>
  <si>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</si>
  <si>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</si>
  <si>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</si>
  <si>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</si>
  <si>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</si>
  <si>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</si>
  <si>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</si>
  <si>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</si>
  <si>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</si>
  <si>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</si>
  <si>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</si>
  <si>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</si>
  <si>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</si>
  <si>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</si>
  <si>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</si>
  <si>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</si>
  <si>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</si>
  <si>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</si>
  <si>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</si>
  <si>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</si>
  <si>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</si>
  <si>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</si>
  <si>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</si>
  <si>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</si>
  <si>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</si>
  <si>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</si>
  <si>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</si>
  <si>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</si>
  <si>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</si>
  <si>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</si>
  <si>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</si>
  <si>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</si>
  <si>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</si>
  <si>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</si>
  <si>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</si>
  <si>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</si>
  <si>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</si>
  <si>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</si>
  <si>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</si>
  <si>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</si>
  <si>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</si>
  <si>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</si>
  <si>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</si>
  <si>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</si>
  <si>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</si>
  <si>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</si>
  <si>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</si>
  <si>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</si>
  <si>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</si>
  <si>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</si>
  <si>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</si>
  <si>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</si>
  <si>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</si>
  <si>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</si>
  <si>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</si>
  <si>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</si>
  <si>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</si>
  <si>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</si>
  <si>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</si>
  <si>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</si>
  <si>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</si>
  <si>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</si>
  <si>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</si>
  <si>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</si>
  <si>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</si>
  <si>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</si>
  <si>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</si>
  <si>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</si>
  <si>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</si>
  <si>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</si>
  <si>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</si>
  <si>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</si>
  <si>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</si>
  <si>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</si>
  <si>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</si>
  <si>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</si>
  <si>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</si>
  <si>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</si>
  <si>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</si>
  <si>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</si>
  <si>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</si>
  <si>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</si>
  <si>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</si>
  <si>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</si>
  <si>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</si>
  <si>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</si>
  <si>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</si>
  <si>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</si>
  <si>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</si>
  <si>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</si>
  <si>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</si>
  <si>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</si>
  <si>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</si>
  <si>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</si>
  <si>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</si>
  <si>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</si>
  <si>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</si>
  <si>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</si>
  <si>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</si>
  <si>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</si>
  <si>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</si>
  <si>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</si>
  <si>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</si>
  <si>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</si>
  <si>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</si>
  <si>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</si>
  <si>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</si>
  <si>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</si>
  <si>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</si>
  <si>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</si>
  <si>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</si>
  <si>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</si>
  <si>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</si>
  <si>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</si>
  <si>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</si>
  <si>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</si>
  <si>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</si>
  <si>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</si>
  <si>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</si>
  <si>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</si>
  <si>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</si>
  <si>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</si>
  <si>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</si>
  <si>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</si>
  <si>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</si>
  <si>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</si>
  <si>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</si>
  <si>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</si>
  <si>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</si>
  <si>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</si>
  <si>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</si>
  <si>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</si>
  <si>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</si>
  <si>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</si>
  <si>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</si>
  <si>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</si>
  <si>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</si>
  <si>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</si>
  <si>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</si>
  <si>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</si>
  <si>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</si>
  <si>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</si>
  <si>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</si>
  <si>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</si>
  <si>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</si>
  <si>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</si>
  <si>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</si>
  <si>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</si>
  <si>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</si>
  <si>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</si>
  <si>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</si>
  <si>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</si>
  <si>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</si>
  <si>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</si>
  <si>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</si>
  <si>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</si>
  <si>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</si>
  <si>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</si>
  <si>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</si>
  <si>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</si>
  <si>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</si>
  <si>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</si>
  <si>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</si>
  <si>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</si>
  <si>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</si>
  <si>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</si>
  <si>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</si>
  <si>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</si>
  <si>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</si>
  <si>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</si>
  <si>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</si>
  <si>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</si>
  <si>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</si>
  <si>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</si>
  <si>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</si>
  <si>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</si>
  <si>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</si>
  <si>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</si>
  <si>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</si>
  <si>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</si>
  <si>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</si>
  <si>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</si>
  <si>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</si>
  <si>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</si>
  <si>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</si>
  <si>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</si>
  <si>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</si>
  <si>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</si>
  <si>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</si>
  <si>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</si>
  <si>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</si>
  <si>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</si>
  <si>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</si>
  <si>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</si>
  <si>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</si>
  <si>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</si>
  <si>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</si>
  <si>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</si>
  <si>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</si>
  <si>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</si>
  <si>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</si>
  <si>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</si>
  <si>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</si>
  <si>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</si>
  <si>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</si>
  <si>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</si>
  <si>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</si>
  <si>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</si>
  <si>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</si>
  <si>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</si>
  <si>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</si>
  <si>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</si>
  <si>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</si>
  <si>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</si>
  <si>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</si>
  <si>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</si>
  <si>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</si>
  <si>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</si>
  <si>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</si>
  <si>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</si>
  <si>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</si>
  <si>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</si>
  <si>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</si>
  <si>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</si>
  <si>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</si>
  <si>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</si>
  <si>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</si>
  <si>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</si>
  <si>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</si>
  <si>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</si>
  <si>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</si>
  <si>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</si>
  <si>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</si>
  <si>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</si>
  <si>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</si>
  <si>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</si>
  <si>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</si>
  <si>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</si>
  <si>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</si>
  <si>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</si>
  <si>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</si>
  <si>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</si>
  <si>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</si>
  <si>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</si>
  <si>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</si>
  <si>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</si>
  <si>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</si>
  <si>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</si>
  <si>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</si>
  <si>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</si>
  <si>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</si>
  <si>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</si>
  <si>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</si>
  <si>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</si>
  <si>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</si>
  <si>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</si>
  <si>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</si>
  <si>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</si>
  <si>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</si>
  <si>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</si>
  <si>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</si>
  <si>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</si>
  <si>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</si>
  <si>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</si>
  <si>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</si>
  <si>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</si>
  <si>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</si>
  <si>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</si>
  <si>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</si>
  <si>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</si>
  <si>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</si>
  <si>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</si>
  <si>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</si>
  <si>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</si>
  <si>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</si>
  <si>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</si>
  <si>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</si>
  <si>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</si>
  <si>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</si>
  <si>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</si>
  <si>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</si>
  <si>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</si>
  <si>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</si>
  <si>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</si>
  <si>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</si>
  <si>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</si>
  <si>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</si>
  <si>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</si>
  <si>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</si>
  <si>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</si>
  <si>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</si>
  <si>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</si>
  <si>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</si>
  <si>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</si>
  <si>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</si>
  <si>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</si>
  <si>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</si>
  <si>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</si>
  <si>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</si>
  <si>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</si>
  <si>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</si>
  <si>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</si>
  <si>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</si>
  <si>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</si>
  <si>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</si>
  <si>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</si>
  <si>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</si>
  <si>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</si>
  <si>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</si>
  <si>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</si>
  <si>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</si>
  <si>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</si>
  <si>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</si>
  <si>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</si>
  <si>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</si>
  <si>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</si>
  <si>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</si>
  <si>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</si>
  <si>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</si>
  <si>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</si>
  <si>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</si>
  <si>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</si>
  <si>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</si>
  <si>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</si>
  <si>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</si>
  <si>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</si>
  <si>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</si>
  <si>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</si>
  <si>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</si>
  <si>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</si>
  <si>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</si>
  <si>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</si>
  <si>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</si>
  <si>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</si>
  <si>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</si>
  <si>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</si>
  <si>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</si>
  <si>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</si>
  <si>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</si>
  <si>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</si>
  <si>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</si>
  <si>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</si>
  <si>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</si>
  <si>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</si>
  <si>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</si>
  <si>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</si>
  <si>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</si>
  <si>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</si>
  <si>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</si>
  <si>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</si>
  <si>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</si>
  <si>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</si>
  <si>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</si>
  <si>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</si>
  <si>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</si>
  <si>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</si>
  <si>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</si>
  <si>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</si>
  <si>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</si>
  <si>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</si>
  <si>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</si>
  <si>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</si>
  <si>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</si>
  <si>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</si>
  <si>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</si>
  <si>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</si>
  <si>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</si>
  <si>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</si>
  <si>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</si>
  <si>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</si>
  <si>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</si>
  <si>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</si>
  <si>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</si>
  <si>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</si>
  <si>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</si>
  <si>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</si>
  <si>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</si>
  <si>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</si>
  <si>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</si>
  <si>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</si>
  <si>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</si>
  <si>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</si>
  <si>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</si>
  <si>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</si>
  <si>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</si>
  <si>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</si>
  <si>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</si>
  <si>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</si>
  <si>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</si>
  <si>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</si>
  <si>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</si>
  <si>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</si>
  <si>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</si>
  <si>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</si>
  <si>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</si>
  <si>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</si>
  <si>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</si>
  <si>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</si>
  <si>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</si>
  <si>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</si>
  <si>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</si>
  <si>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</si>
  <si>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</si>
  <si>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</si>
  <si>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</si>
  <si>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</si>
  <si>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</si>
  <si>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</si>
  <si>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</si>
  <si>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</si>
  <si>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</si>
  <si>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</si>
  <si>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</si>
  <si>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</si>
  <si>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</si>
  <si>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</si>
  <si>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</si>
  <si>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</si>
  <si>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</si>
  <si>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</si>
  <si>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</si>
  <si>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</si>
  <si>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</si>
  <si>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</si>
  <si>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</si>
  <si>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</si>
  <si>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</si>
  <si>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</si>
  <si>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</si>
  <si>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</si>
  <si>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</si>
  <si>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</si>
  <si>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</si>
  <si>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</si>
  <si>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</si>
  <si>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</si>
  <si>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</si>
  <si>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</si>
  <si>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</si>
  <si>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</si>
  <si>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</si>
  <si>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</si>
  <si>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</si>
  <si>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</si>
  <si>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</si>
  <si>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</si>
  <si>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</si>
  <si>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</si>
  <si>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</si>
  <si>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</si>
  <si>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</si>
  <si>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</si>
  <si>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</si>
  <si>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</si>
  <si>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</si>
  <si>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</si>
  <si>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</si>
  <si>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</si>
  <si>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</si>
  <si>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</si>
  <si>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</si>
  <si>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</si>
  <si>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</si>
  <si>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</si>
  <si>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</si>
  <si>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</si>
  <si>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</si>
  <si>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</si>
  <si>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</si>
  <si>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</si>
  <si>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</si>
  <si>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</si>
  <si>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</si>
  <si>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</si>
  <si>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</si>
  <si>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</si>
  <si>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</si>
  <si>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</si>
  <si>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</si>
  <si>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</si>
  <si>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</si>
  <si>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</si>
  <si>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</si>
  <si>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</si>
  <si>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</si>
  <si>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</si>
  <si>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</si>
  <si>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</si>
  <si>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</si>
  <si>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</si>
  <si>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</si>
  <si>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</si>
  <si>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</si>
  <si>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</si>
  <si>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</si>
  <si>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</si>
  <si>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</si>
  <si>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</si>
  <si>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</si>
  <si>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</si>
  <si>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</si>
  <si>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</si>
  <si>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</si>
  <si>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</si>
  <si>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</si>
  <si>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</si>
  <si>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</si>
  <si>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</si>
  <si>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</si>
  <si>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</si>
  <si>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</si>
  <si>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</si>
  <si>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</si>
  <si>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</si>
  <si>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</si>
  <si>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</si>
  <si>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</si>
  <si>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</si>
  <si>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</si>
  <si>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</si>
  <si>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</si>
  <si>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</si>
  <si>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</si>
  <si>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</si>
  <si>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</si>
  <si>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</si>
  <si>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</si>
  <si>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</si>
  <si>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</si>
  <si>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</si>
  <si>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</si>
  <si>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</si>
  <si>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</si>
  <si>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</si>
  <si>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</si>
  <si>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</si>
  <si>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</si>
  <si>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</si>
  <si>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</si>
  <si>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</si>
  <si>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</si>
  <si>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</si>
  <si>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</si>
  <si>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</si>
  <si>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</si>
  <si>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</si>
  <si>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</si>
  <si>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</si>
  <si>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</si>
  <si>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</si>
  <si>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</si>
  <si>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</si>
  <si>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</si>
  <si>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</si>
  <si>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</si>
  <si>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</si>
  <si>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</si>
  <si>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</si>
  <si>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</si>
  <si>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</si>
  <si>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</si>
  <si>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</si>
  <si>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</si>
  <si>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</si>
  <si>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</si>
  <si>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</si>
  <si>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</si>
  <si>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</si>
  <si>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</si>
  <si>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</si>
  <si>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</si>
  <si>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</si>
  <si>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</si>
  <si>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</si>
  <si>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</si>
  <si>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</si>
  <si>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</si>
  <si>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</si>
  <si>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</si>
  <si>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</si>
  <si>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</si>
  <si>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</si>
  <si>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</si>
  <si>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</si>
  <si>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</si>
  <si>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</si>
  <si>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</si>
  <si>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</si>
  <si>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</si>
  <si>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</si>
  <si>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</si>
  <si>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</si>
  <si>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</si>
  <si>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</si>
  <si>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</si>
  <si>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</si>
  <si>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</si>
  <si>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</si>
  <si>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</si>
  <si>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</si>
  <si>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</si>
  <si>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</si>
  <si>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</si>
  <si>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</si>
  <si>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</si>
  <si>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</si>
  <si>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</si>
  <si>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</si>
  <si>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</si>
  <si>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</si>
  <si>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</si>
  <si>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</si>
  <si>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</si>
  <si>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</si>
  <si>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</si>
  <si>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</si>
  <si>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</si>
  <si>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</si>
  <si>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</si>
  <si>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</si>
  <si>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</si>
  <si>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</si>
  <si>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</si>
  <si>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</si>
  <si>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</si>
  <si>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</si>
  <si>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</si>
  <si>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</si>
  <si>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</si>
  <si>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</si>
  <si>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</si>
  <si>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</si>
  <si>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</si>
  <si>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</si>
  <si>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</si>
  <si>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</si>
  <si>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</si>
  <si>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</si>
  <si>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</si>
  <si>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</si>
  <si>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</si>
  <si>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</si>
  <si>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</si>
  <si>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</si>
  <si>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</si>
  <si>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</si>
  <si>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</si>
  <si>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</si>
  <si>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</si>
  <si>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</si>
  <si>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</si>
  <si>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</si>
  <si>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</si>
  <si>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</si>
  <si>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</si>
  <si>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</si>
  <si>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</si>
  <si>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</si>
  <si>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</si>
  <si>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</si>
  <si>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</si>
  <si>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</si>
  <si>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</si>
  <si>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</si>
  <si>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</si>
  <si>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</si>
  <si>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</si>
  <si>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</si>
  <si>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</si>
  <si>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</si>
  <si>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</si>
  <si>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</si>
  <si>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</si>
  <si>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</si>
  <si>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</si>
  <si>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</si>
  <si>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</si>
  <si>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</si>
  <si>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</si>
  <si>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</si>
  <si>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</si>
  <si>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</si>
  <si>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</si>
  <si>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</si>
  <si>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</si>
  <si>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</si>
  <si>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</si>
  <si>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</si>
  <si>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</si>
  <si>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</si>
  <si>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</si>
  <si>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</si>
  <si>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</si>
  <si>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</si>
  <si>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</si>
  <si>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</si>
  <si>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</si>
  <si>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</si>
  <si>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</si>
  <si>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</si>
  <si>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</si>
  <si>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</si>
  <si>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</si>
  <si>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</si>
  <si>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</si>
  <si>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</si>
  <si>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</si>
  <si>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</si>
  <si>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</si>
  <si>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</si>
  <si>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</si>
  <si>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</si>
  <si>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</si>
  <si>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</si>
  <si>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</si>
  <si>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</si>
  <si>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</si>
  <si>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</si>
  <si>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</si>
  <si>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</si>
  <si>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</si>
  <si>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</si>
  <si>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</si>
  <si>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</si>
  <si>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</si>
  <si>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</si>
  <si>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</si>
  <si>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</si>
  <si>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</si>
  <si>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</si>
  <si>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</si>
  <si>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</si>
  <si>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</si>
  <si>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</si>
  <si>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</si>
  <si>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</si>
  <si>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</si>
  <si>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</si>
  <si>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</si>
  <si>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</si>
  <si>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</si>
  <si>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</si>
  <si>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</si>
  <si>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</si>
  <si>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</si>
  <si>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</si>
  <si>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</si>
  <si>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</si>
  <si>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</si>
  <si>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</si>
  <si>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</si>
  <si>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</si>
  <si>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</si>
  <si>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</si>
  <si>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</si>
  <si>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</si>
  <si>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</si>
  <si>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</si>
  <si>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</si>
  <si>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</si>
  <si>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</si>
  <si>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</si>
  <si>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</si>
  <si>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</si>
  <si>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</si>
  <si>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</si>
  <si>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</si>
  <si>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</si>
  <si>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</si>
  <si>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</si>
  <si>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</si>
  <si>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</si>
  <si>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</si>
  <si>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</si>
  <si>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</si>
  <si>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</si>
  <si>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</si>
  <si>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</si>
  <si>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</si>
  <si>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</si>
  <si>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</si>
  <si>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</si>
  <si>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</si>
  <si>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</si>
  <si>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</si>
  <si>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</si>
  <si>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</si>
  <si>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</si>
  <si>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</si>
  <si>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</si>
  <si>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</si>
  <si>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</si>
  <si>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</si>
  <si>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</si>
  <si>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</si>
  <si>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</si>
  <si>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</si>
  <si>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</si>
  <si>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</si>
  <si>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</si>
  <si>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</si>
  <si>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</si>
  <si>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</si>
  <si>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</si>
  <si>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</si>
  <si>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</si>
  <si>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</si>
  <si>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</si>
  <si>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</si>
  <si>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</si>
  <si>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</si>
  <si>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</si>
  <si>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</si>
  <si>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</si>
  <si>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</si>
  <si>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</si>
  <si>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</si>
  <si>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</si>
  <si>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</si>
  <si>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</si>
  <si>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</si>
  <si>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</si>
  <si>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</si>
  <si>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</si>
  <si>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</si>
  <si>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</si>
  <si>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</si>
  <si>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</si>
  <si>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</si>
  <si>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</si>
  <si>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</si>
  <si>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</si>
  <si>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</si>
  <si>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</si>
  <si>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</si>
  <si>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</si>
  <si>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</si>
  <si>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</si>
  <si>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</si>
  <si>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</si>
  <si>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</si>
  <si>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</si>
  <si>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</si>
  <si>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</si>
  <si>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</si>
  <si>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</si>
  <si>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</si>
  <si>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</si>
  <si>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</si>
  <si>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</si>
  <si>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</si>
  <si>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</si>
  <si>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</si>
  <si>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</si>
  <si>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</si>
  <si>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</si>
  <si>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</si>
  <si>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</si>
  <si>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</si>
  <si>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</si>
  <si>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</si>
  <si>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</si>
  <si>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</si>
  <si>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</si>
  <si>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</si>
  <si>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</si>
  <si>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</si>
  <si>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</si>
  <si>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</si>
  <si>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</si>
  <si>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</si>
  <si>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</si>
  <si>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</si>
  <si>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</si>
  <si>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</si>
  <si>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</si>
  <si>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</si>
  <si>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</si>
  <si>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</si>
  <si>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</si>
  <si>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</si>
  <si>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</si>
  <si>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</si>
  <si>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</si>
  <si>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</si>
  <si>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</si>
  <si>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</si>
  <si>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</si>
  <si>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</si>
  <si>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</si>
  <si>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</si>
  <si>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</si>
  <si>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</si>
  <si>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</si>
  <si>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</si>
  <si>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</si>
  <si>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</si>
  <si>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</si>
  <si>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</si>
  <si>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</si>
  <si>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</si>
  <si>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</si>
  <si>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</si>
  <si>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</si>
  <si>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</si>
  <si>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</si>
  <si>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</si>
  <si>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</si>
  <si>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</si>
  <si>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</si>
  <si>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</si>
  <si>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</si>
  <si>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</si>
  <si>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</si>
  <si>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</si>
  <si>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</si>
  <si>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</si>
  <si>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</si>
  <si>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</si>
  <si>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</si>
  <si>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</si>
  <si>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</si>
  <si>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</si>
  <si>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</si>
  <si>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</si>
  <si>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</si>
  <si>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</si>
  <si>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</si>
  <si>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</si>
  <si>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</si>
  <si>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</si>
  <si>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</si>
  <si>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</si>
  <si>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</si>
  <si>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</si>
  <si>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</si>
  <si>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</si>
  <si>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</si>
  <si>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</si>
  <si>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</si>
  <si>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</si>
  <si>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</si>
  <si>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</si>
  <si>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</si>
  <si>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</si>
  <si>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</si>
  <si>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</si>
  <si>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</si>
  <si>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</si>
  <si>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</si>
  <si>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</si>
  <si>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</si>
  <si>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</si>
  <si>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</si>
  <si>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</si>
  <si>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</si>
  <si>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</si>
  <si>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</si>
  <si>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</si>
  <si>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</si>
  <si>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</si>
  <si>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</si>
  <si>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</si>
  <si>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</si>
  <si>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</si>
  <si>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</si>
  <si>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</si>
  <si>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</si>
  <si>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</si>
  <si>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</si>
  <si>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</si>
  <si>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</si>
  <si>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</si>
  <si>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</si>
  <si>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</si>
  <si>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</si>
  <si>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</si>
  <si>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</si>
  <si>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</si>
  <si>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</si>
  <si>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</si>
  <si>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</si>
  <si>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</si>
  <si>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</si>
  <si>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</si>
  <si>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</si>
  <si>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</si>
  <si>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</si>
  <si>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</si>
  <si>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</si>
  <si>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</si>
  <si>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</si>
  <si>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</si>
  <si>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</si>
  <si>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</si>
  <si>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</si>
  <si>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</si>
  <si>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</si>
  <si>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</si>
  <si>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</si>
  <si>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</si>
  <si>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</si>
  <si>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</si>
  <si>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</si>
  <si>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</si>
  <si>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</si>
  <si>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</si>
  <si>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</si>
  <si>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</si>
  <si>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</si>
  <si>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</si>
  <si>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</si>
  <si>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</si>
  <si>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</si>
  <si>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</si>
  <si>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</si>
  <si>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</si>
  <si>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</si>
  <si>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</si>
  <si>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</si>
  <si>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</si>
  <si>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</si>
  <si>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</si>
  <si>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</si>
  <si>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</si>
  <si>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</si>
  <si>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</si>
  <si>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</si>
  <si>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</si>
  <si>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</si>
  <si>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</si>
  <si>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</si>
  <si>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</si>
  <si>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</si>
  <si>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</si>
  <si>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</si>
  <si>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</si>
  <si>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</si>
  <si>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</si>
  <si>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</si>
  <si>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</si>
  <si>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</si>
  <si>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</si>
  <si>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</si>
  <si>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</si>
  <si>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</si>
  <si>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</si>
  <si>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</si>
  <si>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</si>
  <si>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</si>
  <si>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</si>
  <si>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</si>
  <si>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</si>
  <si>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</si>
  <si>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</si>
  <si>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</si>
  <si>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</si>
  <si>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</si>
  <si>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</si>
  <si>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</si>
  <si>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</si>
  <si>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</si>
  <si>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</si>
  <si>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</si>
  <si>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</si>
  <si>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</si>
  <si>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</si>
  <si>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</si>
  <si>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</si>
  <si>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</si>
  <si>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</si>
  <si>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</si>
  <si>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</si>
  <si>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</si>
  <si>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</si>
  <si>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</si>
  <si>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</si>
  <si>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</si>
  <si>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</si>
  <si>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</si>
  <si>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</si>
  <si>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</si>
  <si>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</si>
  <si>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</si>
  <si>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</si>
  <si>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</si>
  <si>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</si>
  <si>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</si>
  <si>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</si>
  <si>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</si>
  <si>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</si>
  <si>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</si>
  <si>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</si>
  <si>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</si>
  <si>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</si>
  <si>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</si>
  <si>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</si>
  <si>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</si>
  <si>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</si>
  <si>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</si>
  <si>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</si>
  <si>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</si>
  <si>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</si>
  <si>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</si>
  <si>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</si>
  <si>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</si>
  <si>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</si>
  <si>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</si>
  <si>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</si>
  <si>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</si>
  <si>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</si>
  <si>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</si>
  <si>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</si>
  <si>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</si>
  <si>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</si>
  <si>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</si>
  <si>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</si>
  <si>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</si>
  <si>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</si>
  <si>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</si>
  <si>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</si>
  <si>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</si>
  <si>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</si>
  <si>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</si>
  <si>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</si>
  <si>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</si>
  <si>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</si>
  <si>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</si>
  <si>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</si>
  <si>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</si>
  <si>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</si>
  <si>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</si>
  <si>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</si>
  <si>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</si>
  <si>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</si>
  <si>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</si>
  <si>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</si>
  <si>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</si>
  <si>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</si>
  <si>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</si>
  <si>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</si>
  <si>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</si>
  <si>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</si>
  <si>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</si>
  <si>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</si>
  <si>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</si>
  <si>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</si>
  <si>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</si>
  <si>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</si>
  <si>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</si>
  <si>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</si>
  <si>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</si>
  <si>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</si>
  <si>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</si>
  <si>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</si>
  <si>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</si>
  <si>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</si>
  <si>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</si>
  <si>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</si>
  <si>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</si>
  <si>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</si>
  <si>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</si>
  <si>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</si>
  <si>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</si>
  <si>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</si>
  <si>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</si>
  <si>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</si>
  <si>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</si>
  <si>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</si>
  <si>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</si>
  <si>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</si>
  <si>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</si>
  <si>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</si>
  <si>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</si>
  <si>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</si>
  <si>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</si>
  <si>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</si>
  <si>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</si>
  <si>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</si>
  <si>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</si>
  <si>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</si>
  <si>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</si>
  <si>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</si>
  <si>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</si>
  <si>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</si>
  <si>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</si>
  <si>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</si>
  <si>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</si>
  <si>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</si>
  <si>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</si>
  <si>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</si>
  <si>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</si>
  <si>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</si>
  <si>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</si>
  <si>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</si>
  <si>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</si>
  <si>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</si>
  <si>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</si>
  <si>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</si>
  <si>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</si>
  <si>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</si>
  <si>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</si>
  <si>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</si>
  <si>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</si>
  <si>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</si>
  <si>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</si>
  <si>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</si>
  <si>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</si>
  <si>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</si>
  <si>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</si>
  <si>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</si>
  <si>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</si>
  <si>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</si>
  <si>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</si>
  <si>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</si>
  <si>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</si>
  <si>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</si>
  <si>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</si>
  <si>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</si>
  <si>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</si>
  <si>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</si>
  <si>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</si>
  <si>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</si>
  <si>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</si>
  <si>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</si>
  <si>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</si>
  <si>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</si>
  <si>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</si>
  <si>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</si>
  <si>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</si>
  <si>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</si>
  <si>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</si>
  <si>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</si>
  <si>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</si>
  <si>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</si>
  <si>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</si>
  <si>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</si>
  <si>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</si>
  <si>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</si>
  <si>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</si>
  <si>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</si>
  <si>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</si>
  <si>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</si>
  <si>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</si>
  <si>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</si>
  <si>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</si>
  <si>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</si>
  <si>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</si>
  <si>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</si>
  <si>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</si>
  <si>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</si>
  <si>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</si>
  <si>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</si>
  <si>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</si>
  <si>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</si>
  <si>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</si>
  <si>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</si>
  <si>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</si>
  <si>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</si>
  <si>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</si>
  <si>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</si>
  <si>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</si>
  <si>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</si>
  <si>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</si>
  <si>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</si>
  <si>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</si>
  <si>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</si>
  <si>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</si>
  <si>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</si>
  <si>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</si>
  <si>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</si>
  <si>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</si>
  <si>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</si>
  <si>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</si>
  <si>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</si>
  <si>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</si>
  <si>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</si>
  <si>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</si>
  <si>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</si>
  <si>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</si>
  <si>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</si>
  <si>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</si>
  <si>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</si>
  <si>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</si>
  <si>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</si>
  <si>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</si>
  <si>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</si>
  <si>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</si>
  <si>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</si>
  <si>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</si>
  <si>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</si>
  <si>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</si>
  <si>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</si>
  <si>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</si>
  <si>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</si>
  <si>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</si>
  <si>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</si>
  <si>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</si>
  <si>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</si>
  <si>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</si>
  <si>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</si>
  <si>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</si>
  <si>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</si>
  <si>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</si>
  <si>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</si>
  <si>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</si>
  <si>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</si>
  <si>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</si>
  <si>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</si>
  <si>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</si>
  <si>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</si>
  <si>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</si>
  <si>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</si>
  <si>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</si>
  <si>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</si>
  <si>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</si>
  <si>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</si>
  <si>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</si>
  <si>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</si>
  <si>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</si>
  <si>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</si>
  <si>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</si>
  <si>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</si>
  <si>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</si>
  <si>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</si>
  <si>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</si>
  <si>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</si>
  <si>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</si>
  <si>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</si>
  <si>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</si>
  <si>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</si>
  <si>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</si>
  <si>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</si>
  <si>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</si>
  <si>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</si>
  <si>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</si>
  <si>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</si>
  <si>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</si>
  <si>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</si>
  <si>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</si>
  <si>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</si>
  <si>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</si>
  <si>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</si>
  <si>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</si>
  <si>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</si>
  <si>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</si>
  <si>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</si>
  <si>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</si>
  <si>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</si>
  <si>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</si>
  <si>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</si>
  <si>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</si>
  <si>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</si>
  <si>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</si>
  <si>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</si>
  <si>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</si>
  <si>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</si>
  <si>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</si>
  <si>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</si>
  <si>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</si>
  <si>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</si>
  <si>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</si>
  <si>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</si>
  <si>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</si>
  <si>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</si>
  <si>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</si>
  <si>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</si>
  <si>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</si>
  <si>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</si>
  <si>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</si>
  <si>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</si>
  <si>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</si>
  <si>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</si>
  <si>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</si>
  <si>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</si>
  <si>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</si>
  <si>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</si>
  <si>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</si>
  <si>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</si>
  <si>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</si>
  <si>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</si>
  <si>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</si>
  <si>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</si>
  <si>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</si>
  <si>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</si>
  <si>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</si>
  <si>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</si>
  <si>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</si>
  <si>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</si>
  <si>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</si>
  <si>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</si>
  <si>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</si>
  <si>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</si>
  <si>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</si>
  <si>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</si>
  <si>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</si>
  <si>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</si>
  <si>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</si>
  <si>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</si>
  <si>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</si>
  <si>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</si>
  <si>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</si>
  <si>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</si>
  <si>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</si>
  <si>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</si>
  <si>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</si>
  <si>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</si>
  <si>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</si>
  <si>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</si>
  <si>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</si>
  <si>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</si>
  <si>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</si>
  <si>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</si>
  <si>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</si>
  <si>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</si>
  <si>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</si>
  <si>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</si>
  <si>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</si>
  <si>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</si>
  <si>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</si>
  <si>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</si>
  <si>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</si>
  <si>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</si>
  <si>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</si>
  <si>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</si>
  <si>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</si>
  <si>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</si>
  <si>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</si>
  <si>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</si>
  <si>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</si>
  <si>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</si>
  <si>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</si>
  <si>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</si>
  <si>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</si>
  <si>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</si>
  <si>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</si>
  <si>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</si>
  <si>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</si>
  <si>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</si>
  <si>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</si>
  <si>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</si>
  <si>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</si>
  <si>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</si>
  <si>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</si>
  <si>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</si>
  <si>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</si>
  <si>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</si>
  <si>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</si>
  <si>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</si>
  <si>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</si>
  <si>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</si>
  <si>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</si>
  <si>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</si>
  <si>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</si>
  <si>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</si>
  <si>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</si>
  <si>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</si>
  <si>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</si>
  <si>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</si>
  <si>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</si>
  <si>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</si>
  <si>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</si>
  <si>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</si>
  <si>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</si>
  <si>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</si>
  <si>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</si>
  <si>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</si>
  <si>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</si>
  <si>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</si>
  <si>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</si>
  <si>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</si>
  <si>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</si>
  <si>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</si>
  <si>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</si>
  <si>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</si>
  <si>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</si>
  <si>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</si>
  <si>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</si>
  <si>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</si>
  <si>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</si>
  <si>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</si>
  <si>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</si>
  <si>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</si>
  <si>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</si>
  <si>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</si>
  <si>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</si>
  <si>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</si>
  <si>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</si>
  <si>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</si>
  <si>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</si>
  <si>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</si>
  <si>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</si>
  <si>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</si>
  <si>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</si>
  <si>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</si>
  <si>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</si>
  <si>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</si>
  <si>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</si>
  <si>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</si>
  <si>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</si>
  <si>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</si>
  <si>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</si>
  <si>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</si>
  <si>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</si>
  <si>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</si>
  <si>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</si>
  <si>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</si>
  <si>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</si>
  <si>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</si>
  <si>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</si>
  <si>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</si>
  <si>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</si>
  <si>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</si>
  <si>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</si>
  <si>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</si>
  <si>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</si>
  <si>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</si>
  <si>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</si>
  <si>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</si>
  <si>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</si>
  <si>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</si>
  <si>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</si>
  <si>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</si>
  <si>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</si>
  <si>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</si>
  <si>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</si>
  <si>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</si>
  <si>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</si>
  <si>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</si>
  <si>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</si>
  <si>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</si>
  <si>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</si>
  <si>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</si>
  <si>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</si>
  <si>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</si>
  <si>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</si>
  <si>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</si>
  <si>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</si>
  <si>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</si>
  <si>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</si>
  <si>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</si>
  <si>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</si>
  <si>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</si>
  <si>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</si>
  <si>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</si>
  <si>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</si>
  <si>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</si>
  <si>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</si>
  <si>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</si>
  <si>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</si>
  <si>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</si>
  <si>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</si>
  <si>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</si>
  <si>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</si>
  <si>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</si>
  <si>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</si>
  <si>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</si>
  <si>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</si>
  <si>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</si>
  <si>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</si>
  <si>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</si>
  <si>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</si>
  <si>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</si>
  <si>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</si>
  <si>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</si>
  <si>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</si>
  <si>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</si>
  <si>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</si>
  <si>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</si>
  <si>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</si>
  <si>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</si>
  <si>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</si>
  <si>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</si>
  <si>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</si>
  <si>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</si>
  <si>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</si>
  <si>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</si>
  <si>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</si>
  <si>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</si>
  <si>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</si>
  <si>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</si>
  <si>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</si>
  <si>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</si>
  <si>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</si>
  <si>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</si>
  <si>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</si>
  <si>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</si>
  <si>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</si>
  <si>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</si>
  <si>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</si>
  <si>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</si>
  <si>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</si>
  <si>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</si>
  <si>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</si>
  <si>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</si>
  <si>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</si>
  <si>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</si>
  <si>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</si>
  <si>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</si>
  <si>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</si>
  <si>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</si>
  <si>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</si>
  <si>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</si>
  <si>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</si>
  <si>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</si>
  <si>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</si>
  <si>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</si>
  <si>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</si>
  <si>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</si>
  <si>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</si>
  <si>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</si>
  <si>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</si>
  <si>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</si>
  <si>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</si>
  <si>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</si>
  <si>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</si>
  <si>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</si>
  <si>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</si>
  <si>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</si>
  <si>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</si>
  <si>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</si>
  <si>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</si>
  <si>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</si>
  <si>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</si>
  <si>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</si>
  <si>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</si>
  <si>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</si>
  <si>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</si>
  <si>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</si>
  <si>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</si>
  <si>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</si>
  <si>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</si>
  <si>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</si>
  <si>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</si>
  <si>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</si>
  <si>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</si>
  <si>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</si>
  <si>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</si>
  <si>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</si>
  <si>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</si>
  <si>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</si>
  <si>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</si>
  <si>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</si>
  <si>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</si>
  <si>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</si>
  <si>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</si>
  <si>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</si>
  <si>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</si>
  <si>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</si>
  <si>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</si>
  <si>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</si>
  <si>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</si>
  <si>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</si>
  <si>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</si>
  <si>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</si>
  <si>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</si>
  <si>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</si>
  <si>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</si>
  <si>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</si>
  <si>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</si>
  <si>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</si>
  <si>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</si>
  <si>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</si>
  <si>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</si>
  <si>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</si>
  <si>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</si>
  <si>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</si>
  <si>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</si>
  <si>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</si>
  <si>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</si>
  <si>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</si>
  <si>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</si>
  <si>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</si>
  <si>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</si>
  <si>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</si>
  <si>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</si>
  <si>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</si>
  <si>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</si>
  <si>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</si>
  <si>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</si>
  <si>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</si>
  <si>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</si>
  <si>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</si>
  <si>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</si>
  <si>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</si>
  <si>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</si>
  <si>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</si>
  <si>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</si>
  <si>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</si>
  <si>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</si>
  <si>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</si>
  <si>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</si>
  <si>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</si>
  <si>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</si>
  <si>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</si>
  <si>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</si>
  <si>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</si>
  <si>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</si>
  <si>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</si>
  <si>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</si>
  <si>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</si>
  <si>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</si>
  <si>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</si>
  <si>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</si>
  <si>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</si>
  <si>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</si>
  <si>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</si>
  <si>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</si>
  <si>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</si>
  <si>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</si>
  <si>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</si>
  <si>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</si>
  <si>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</si>
  <si>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</si>
  <si>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</si>
  <si>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</si>
  <si>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</si>
  <si>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</si>
  <si>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</si>
  <si>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</si>
  <si>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</si>
  <si>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</si>
  <si>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</si>
  <si>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</si>
  <si>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</si>
  <si>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</si>
  <si>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</si>
  <si>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</si>
  <si>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</si>
  <si>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</si>
  <si>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</si>
  <si>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</si>
  <si>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</si>
  <si>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</si>
  <si>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</si>
  <si>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</si>
  <si>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</si>
  <si>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</si>
  <si>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</si>
  <si>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</si>
  <si>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</si>
  <si>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</si>
  <si>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</si>
  <si>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</si>
  <si>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</si>
  <si>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</si>
  <si>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</si>
  <si>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</si>
  <si>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</si>
  <si>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</si>
  <si>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</si>
  <si>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</si>
  <si>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</si>
  <si>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</si>
  <si>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</si>
  <si>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</si>
  <si>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</si>
  <si>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</si>
  <si>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</si>
  <si>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</si>
  <si>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</si>
  <si>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</si>
  <si>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</si>
  <si>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</si>
  <si>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</si>
  <si>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</si>
  <si>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</si>
  <si>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</si>
  <si>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</si>
  <si>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</si>
  <si>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</si>
  <si>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</si>
  <si>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</si>
  <si>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</si>
  <si>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</si>
  <si>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</si>
  <si>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</si>
  <si>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</si>
  <si>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</si>
  <si>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</si>
  <si>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</si>
  <si>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</si>
  <si>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</si>
  <si>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</si>
  <si>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</si>
  <si>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</si>
  <si>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</si>
  <si>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</si>
  <si>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</si>
  <si>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</si>
  <si>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</si>
  <si>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</si>
  <si>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</si>
  <si>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</si>
  <si>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</si>
  <si>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</si>
  <si>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</si>
  <si>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</si>
  <si>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</si>
  <si>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</si>
  <si>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</si>
  <si>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</si>
  <si>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</si>
  <si>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</si>
  <si>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</si>
  <si>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</si>
  <si>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</si>
  <si>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</si>
  <si>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</si>
  <si>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</si>
  <si>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</si>
  <si>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</si>
  <si>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</si>
  <si>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</si>
  <si>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</si>
  <si>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</si>
  <si>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</si>
  <si>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</si>
  <si>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</si>
  <si>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</si>
  <si>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</si>
  <si>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</si>
  <si>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</si>
  <si>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</si>
  <si>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</si>
  <si>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</si>
  <si>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</si>
  <si>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</si>
  <si>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</si>
  <si>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</si>
  <si>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</si>
  <si>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</si>
  <si>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</si>
  <si>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</si>
  <si>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</si>
  <si>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</si>
  <si>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</si>
  <si>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</si>
  <si>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</si>
  <si>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</si>
  <si>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</si>
  <si>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</si>
  <si>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</si>
  <si>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</si>
  <si>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</si>
  <si>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</si>
  <si>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</si>
  <si>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</si>
  <si>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</si>
  <si>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</si>
  <si>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</si>
  <si>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</si>
  <si>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</si>
  <si>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</si>
  <si>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</si>
  <si>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</si>
  <si>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</si>
  <si>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</si>
  <si>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</si>
  <si>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</si>
  <si>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</si>
  <si>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</si>
  <si>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</si>
  <si>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</si>
  <si>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</si>
  <si>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</si>
  <si>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</si>
  <si>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</si>
  <si>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</si>
  <si>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</si>
  <si>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</si>
  <si>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</si>
  <si>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</si>
  <si>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</si>
  <si>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</si>
  <si>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</si>
  <si>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</si>
  <si>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</si>
  <si>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</si>
  <si>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</si>
  <si>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</si>
  <si>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</si>
  <si>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</si>
  <si>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</si>
  <si>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</si>
  <si>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</si>
  <si>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</si>
  <si>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</si>
  <si>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</si>
  <si>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</si>
  <si>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</si>
  <si>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</si>
  <si>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</si>
  <si>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</si>
  <si>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</si>
  <si>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</si>
  <si>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</si>
  <si>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</si>
  <si>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</si>
  <si>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</si>
  <si>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</si>
  <si>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</si>
  <si>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</si>
  <si>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</si>
  <si>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</si>
  <si>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</si>
  <si>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</si>
  <si>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</si>
  <si>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</si>
  <si>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</si>
  <si>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</si>
  <si>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</si>
  <si>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</si>
  <si>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</si>
  <si>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</si>
  <si>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</si>
  <si>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</si>
  <si>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</si>
  <si>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</si>
  <si>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</si>
  <si>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</si>
  <si>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</si>
  <si>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</si>
  <si>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</si>
  <si>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</si>
  <si>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</si>
  <si>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</si>
  <si>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</si>
  <si>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</si>
  <si>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</si>
  <si>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</si>
  <si>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</si>
  <si>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</si>
  <si>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</si>
  <si>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</si>
  <si>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</si>
  <si>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</si>
  <si>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</si>
  <si>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</si>
  <si>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</si>
  <si>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</si>
  <si>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</si>
  <si>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</si>
  <si>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</si>
  <si>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</si>
  <si>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</si>
  <si>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</si>
  <si>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</si>
  <si>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</si>
  <si>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</si>
  <si>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</si>
  <si>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</si>
  <si>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</si>
  <si>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</si>
  <si>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</si>
  <si>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</si>
  <si>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</si>
  <si>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</si>
  <si>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</si>
  <si>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</si>
  <si>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</si>
  <si>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</si>
  <si>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</si>
  <si>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</si>
  <si>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</si>
  <si>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</si>
  <si>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</si>
  <si>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</si>
  <si>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</si>
  <si>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</si>
  <si>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</si>
  <si>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</si>
  <si>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</si>
  <si>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</si>
  <si>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</si>
  <si>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</si>
  <si>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</si>
  <si>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</si>
  <si>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</si>
  <si>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</si>
  <si>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</si>
  <si>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</si>
  <si>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</si>
  <si>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</si>
  <si>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</si>
  <si>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</si>
  <si>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</si>
  <si>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</si>
  <si>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</si>
  <si>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</si>
  <si>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</si>
  <si>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</si>
  <si>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</si>
  <si>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</si>
  <si>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</si>
  <si>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</si>
  <si>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</si>
  <si>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</si>
  <si>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</si>
  <si>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</si>
  <si>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</si>
  <si>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</si>
  <si>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</si>
  <si>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</si>
  <si>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</si>
  <si>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</si>
  <si>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</si>
  <si>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</si>
  <si>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</si>
  <si>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</si>
  <si>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</si>
  <si>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</si>
  <si>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</si>
  <si>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</si>
  <si>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</si>
  <si>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</si>
  <si>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</si>
  <si>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</si>
  <si>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</si>
  <si>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</si>
  <si>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</si>
  <si>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</si>
  <si>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</si>
  <si>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</si>
  <si>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</si>
  <si>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</si>
  <si>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</si>
  <si>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</si>
  <si>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</si>
  <si>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</si>
  <si>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</si>
  <si>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</si>
  <si>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</si>
  <si>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</si>
  <si>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</si>
  <si>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</si>
  <si>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</si>
  <si>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</si>
  <si>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</si>
  <si>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</si>
  <si>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</si>
  <si>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</si>
  <si>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</si>
  <si>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</si>
  <si>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</si>
  <si>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</si>
  <si>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</si>
  <si>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</si>
  <si>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</si>
  <si>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</si>
  <si>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</si>
  <si>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</si>
  <si>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</si>
  <si>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</si>
  <si>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</si>
  <si>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</si>
  <si>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</si>
  <si>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</si>
  <si>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</si>
  <si>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</si>
  <si>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</si>
  <si>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</si>
  <si>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</si>
  <si>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</si>
  <si>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</si>
  <si>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</si>
  <si>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</si>
  <si>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</si>
  <si>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</si>
  <si>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</si>
  <si>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</si>
  <si>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</si>
  <si>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</si>
  <si>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</si>
  <si>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</si>
  <si>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</si>
  <si>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</si>
  <si>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</si>
  <si>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</si>
  <si>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</si>
  <si>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</si>
  <si>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</si>
  <si>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</si>
  <si>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</si>
  <si>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</si>
  <si>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</si>
  <si>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</si>
  <si>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</si>
  <si>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</si>
  <si>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</si>
  <si>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</si>
  <si>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</si>
  <si>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</si>
  <si>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</si>
  <si>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</si>
  <si>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</si>
  <si>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</si>
  <si>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</si>
  <si>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</si>
  <si>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</si>
  <si>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</si>
  <si>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</si>
  <si>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</si>
  <si>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</si>
  <si>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</si>
  <si>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</si>
  <si>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</si>
  <si>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</si>
  <si>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</si>
  <si>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</si>
  <si>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</si>
  <si>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</si>
  <si>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</si>
  <si>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</si>
  <si>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</si>
  <si>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</si>
  <si>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</si>
  <si>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</si>
  <si>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</si>
  <si>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</si>
  <si>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</si>
  <si>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</si>
  <si>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</si>
  <si>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</si>
  <si>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</si>
  <si>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</si>
  <si>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</si>
  <si>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</si>
  <si>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</si>
  <si>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</si>
  <si>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</si>
  <si>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</si>
  <si>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</si>
  <si>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</si>
  <si>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</si>
  <si>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</si>
  <si>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</si>
  <si>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</si>
  <si>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</si>
  <si>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</si>
  <si>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</si>
  <si>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</si>
  <si>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</si>
  <si>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</si>
  <si>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</si>
  <si>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</si>
  <si>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</si>
  <si>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</si>
  <si>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</si>
  <si>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</si>
  <si>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</si>
  <si>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</si>
  <si>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</si>
  <si>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</si>
  <si>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</si>
  <si>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</si>
  <si>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</si>
  <si>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</si>
  <si>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</si>
  <si>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</si>
  <si>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</si>
  <si>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</si>
  <si>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</si>
  <si>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</si>
  <si>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</si>
  <si>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</si>
  <si>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</si>
  <si>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</si>
  <si>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</si>
  <si>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</si>
  <si>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</si>
  <si>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</si>
  <si>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</si>
  <si>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</si>
  <si>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</si>
  <si>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</si>
  <si>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</si>
  <si>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</si>
  <si>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</si>
  <si>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</si>
  <si>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</si>
  <si>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</si>
  <si>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</si>
  <si>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</si>
  <si>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</si>
  <si>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</si>
  <si>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</si>
  <si>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</si>
  <si>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</si>
  <si>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</si>
  <si>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</si>
  <si>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</si>
  <si>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</si>
  <si>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</si>
  <si>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</si>
  <si>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</si>
  <si>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</si>
  <si>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</si>
  <si>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</si>
  <si>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</si>
  <si>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</si>
  <si>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</si>
  <si>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</si>
  <si>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</si>
  <si>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</si>
  <si>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</si>
  <si>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</si>
  <si>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</si>
  <si>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</si>
  <si>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</si>
  <si>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</si>
  <si>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</si>
  <si>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</si>
  <si>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</si>
  <si>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</si>
  <si>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</si>
  <si>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</si>
  <si>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</si>
  <si>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</si>
  <si>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</si>
  <si>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</si>
  <si>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</si>
  <si>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</si>
  <si>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</si>
  <si>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</si>
  <si>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</si>
  <si>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</si>
  <si>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</si>
  <si>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</si>
  <si>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</si>
  <si>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</si>
  <si>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</si>
  <si>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</si>
  <si>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</si>
  <si>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</si>
  <si>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</si>
  <si>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</si>
  <si>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</si>
  <si>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</si>
  <si>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</si>
  <si>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</si>
  <si>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</si>
  <si>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</si>
  <si>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</si>
  <si>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</si>
  <si>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</si>
  <si>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</si>
  <si>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</si>
  <si>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</si>
  <si>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</si>
  <si>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</si>
  <si>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</si>
  <si>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</si>
  <si>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</si>
  <si>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</si>
  <si>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</si>
  <si>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</si>
  <si>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</si>
  <si>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</si>
  <si>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</si>
  <si>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</si>
  <si>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</si>
  <si>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</si>
  <si>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</si>
  <si>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</si>
  <si>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</si>
  <si>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</si>
  <si>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</si>
  <si>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</si>
  <si>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</si>
  <si>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</si>
  <si>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</si>
  <si>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</si>
  <si>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</si>
  <si>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</si>
  <si>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</si>
  <si>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</si>
  <si>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</si>
  <si>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</si>
  <si>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</si>
  <si>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</si>
  <si>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</si>
  <si>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</si>
  <si>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</si>
  <si>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</si>
  <si>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</si>
  <si>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</si>
  <si>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</si>
  <si>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</si>
  <si>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</si>
  <si>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</si>
  <si>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</si>
  <si>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</si>
  <si>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</si>
  <si>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</si>
  <si>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</si>
  <si>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</si>
  <si>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</si>
  <si>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</si>
  <si>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</si>
  <si>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</si>
  <si>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</si>
  <si>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</si>
  <si>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</si>
  <si>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</si>
  <si>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</si>
  <si>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</si>
  <si>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</si>
  <si>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</si>
  <si>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</si>
  <si>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</si>
  <si>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</si>
  <si>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</si>
  <si>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</si>
  <si>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</si>
  <si>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</si>
  <si>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</si>
  <si>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</si>
  <si>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</si>
  <si>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</si>
  <si>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</si>
  <si>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</si>
  <si>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</si>
  <si>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</si>
  <si>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</si>
  <si>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</si>
  <si>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</si>
  <si>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</si>
  <si>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</si>
  <si>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</si>
  <si>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</si>
  <si>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</si>
  <si>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</si>
  <si>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</si>
  <si>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</si>
  <si>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</si>
  <si>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</si>
  <si>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</si>
  <si>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</si>
  <si>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</si>
  <si>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</si>
  <si>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</si>
  <si>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</si>
  <si>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</si>
  <si>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</si>
  <si>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</si>
  <si>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</si>
  <si>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</si>
  <si>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</si>
  <si>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</si>
  <si>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</si>
  <si>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</si>
  <si>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</si>
  <si>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</si>
  <si>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</si>
  <si>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</si>
  <si>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</si>
  <si>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</si>
  <si>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</si>
  <si>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</si>
  <si>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</si>
  <si>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</si>
  <si>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</si>
  <si>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</si>
  <si>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</si>
  <si>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</si>
  <si>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</si>
  <si>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</si>
  <si>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</si>
  <si>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</si>
  <si>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</si>
  <si>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</si>
  <si>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</si>
  <si>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</si>
  <si>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</si>
  <si>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</si>
  <si>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</si>
  <si>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</si>
  <si>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</si>
  <si>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</si>
  <si>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</si>
  <si>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</si>
  <si>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</si>
  <si>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</si>
  <si>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</si>
  <si>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</si>
  <si>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</si>
  <si>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</si>
  <si>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</si>
  <si>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</si>
  <si>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</si>
  <si>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</si>
  <si>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</si>
  <si>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</si>
  <si>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</si>
  <si>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</si>
  <si>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</si>
  <si>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</si>
  <si>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</si>
  <si>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</si>
  <si>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</si>
  <si>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</si>
  <si>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</si>
  <si>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</si>
  <si>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</si>
  <si>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</si>
  <si>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</si>
  <si>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</si>
  <si>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</si>
  <si>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</si>
  <si>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</si>
  <si>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</si>
  <si>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</si>
  <si>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</si>
  <si>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</si>
  <si>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</si>
  <si>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</si>
  <si>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</si>
  <si>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</si>
  <si>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</si>
  <si>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</si>
  <si>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</si>
  <si>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</si>
  <si>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</si>
  <si>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</si>
  <si>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</si>
  <si>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</si>
  <si>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</si>
  <si>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</si>
  <si>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</si>
  <si>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</si>
  <si>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</si>
  <si>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</si>
  <si>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</si>
  <si>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</si>
  <si>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</si>
  <si>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</si>
  <si>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</si>
  <si>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</si>
  <si>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</si>
  <si>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</si>
  <si>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</si>
  <si>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</si>
  <si>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</si>
  <si>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</si>
  <si>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</si>
  <si>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</si>
  <si>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</si>
  <si>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</si>
  <si>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</si>
  <si>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</si>
  <si>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</si>
  <si>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</si>
  <si>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</si>
  <si>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</si>
  <si>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</si>
  <si>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</si>
  <si>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</si>
  <si>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</si>
  <si>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</si>
  <si>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</si>
  <si>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</si>
  <si>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</si>
  <si>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</si>
  <si>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</si>
  <si>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</si>
  <si>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</si>
  <si>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</si>
  <si>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</si>
  <si>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</si>
  <si>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</si>
  <si>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</si>
  <si>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</si>
  <si>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</si>
  <si>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</si>
  <si>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</si>
  <si>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</si>
  <si>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</si>
  <si>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</si>
  <si>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</si>
  <si>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</si>
  <si>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</si>
  <si>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</si>
  <si>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</si>
  <si>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</si>
  <si>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</si>
  <si>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</si>
  <si>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</si>
  <si>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</si>
  <si>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</si>
  <si>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</si>
  <si>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</si>
  <si>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</si>
  <si>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</si>
  <si>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</si>
  <si>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</si>
  <si>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</si>
  <si>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</si>
  <si>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</si>
  <si>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</si>
  <si>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</si>
  <si>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</si>
  <si>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</si>
  <si>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</si>
  <si>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</si>
  <si>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</si>
  <si>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</si>
  <si>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</si>
  <si>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</si>
  <si>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</si>
  <si>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</si>
  <si>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</si>
  <si>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</si>
  <si>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</si>
  <si>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</si>
  <si>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</si>
  <si>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</si>
  <si>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</si>
  <si>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</si>
  <si>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</si>
  <si>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</si>
  <si>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</si>
  <si>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</si>
  <si>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</si>
  <si>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</si>
  <si>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</si>
  <si>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</si>
  <si>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</si>
  <si>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</si>
  <si>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</si>
  <si>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</si>
  <si>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</si>
  <si>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</si>
  <si>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</si>
  <si>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</si>
  <si>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</si>
  <si>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</si>
  <si>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</si>
  <si>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</si>
  <si>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</si>
  <si>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</si>
  <si>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</si>
  <si>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</si>
  <si>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</si>
  <si>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</si>
  <si>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</si>
  <si>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</si>
  <si>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</si>
  <si>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</si>
  <si>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</si>
  <si>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</si>
  <si>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</si>
  <si>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</si>
  <si>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</si>
  <si>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</si>
  <si>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</si>
  <si>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</si>
  <si>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</si>
  <si>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</si>
  <si>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</si>
  <si>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</si>
  <si>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</si>
  <si>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</si>
  <si>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</si>
  <si>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</si>
  <si>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</si>
  <si>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</si>
  <si>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</si>
  <si>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</si>
  <si>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</si>
  <si>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</si>
  <si>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</si>
  <si>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</si>
  <si>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</si>
  <si>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</si>
  <si>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</si>
  <si>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</si>
  <si>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</si>
  <si>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</si>
  <si>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</si>
  <si>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</si>
  <si>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</si>
  <si>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</si>
  <si>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</si>
  <si>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</si>
  <si>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</si>
  <si>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</si>
  <si>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</si>
  <si>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</si>
  <si>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</si>
  <si>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</si>
  <si>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</si>
  <si>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</si>
  <si>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</si>
  <si>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</si>
  <si>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</si>
  <si>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</si>
  <si>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</si>
  <si>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</si>
  <si>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</si>
  <si>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</si>
  <si>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</si>
  <si>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</si>
  <si>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</si>
  <si>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</si>
  <si>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</si>
  <si>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</si>
  <si>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</si>
  <si>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</si>
  <si>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</si>
  <si>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</si>
  <si>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</si>
  <si>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</si>
  <si>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</si>
  <si>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</si>
  <si>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</si>
  <si>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</si>
  <si>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</si>
  <si>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</si>
  <si>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</si>
  <si>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</si>
  <si>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</si>
  <si>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</si>
  <si>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</si>
  <si>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</si>
  <si>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</si>
  <si>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</si>
  <si>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</si>
  <si>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</si>
  <si>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</si>
  <si>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</si>
  <si>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</si>
  <si>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</si>
  <si>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</si>
  <si>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</si>
  <si>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</si>
  <si>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</si>
  <si>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</si>
  <si>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</si>
  <si>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</si>
  <si>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</si>
  <si>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</si>
  <si>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</si>
  <si>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</si>
  <si>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</si>
  <si>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</si>
  <si>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</si>
  <si>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</si>
  <si>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</si>
  <si>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</si>
  <si>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</si>
  <si>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</si>
  <si>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</si>
  <si>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</si>
  <si>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</si>
  <si>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</si>
  <si>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</si>
  <si>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</si>
  <si>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</si>
  <si>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</si>
  <si>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</si>
  <si>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</si>
  <si>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</si>
  <si>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</si>
  <si>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</si>
  <si>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</si>
  <si>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</si>
  <si>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</si>
  <si>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</si>
  <si>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</si>
  <si>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</si>
  <si>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</si>
  <si>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</si>
  <si>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</si>
  <si>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</si>
  <si>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</si>
  <si>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</si>
  <si>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</si>
  <si>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</si>
  <si>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</si>
  <si>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</si>
  <si>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</si>
  <si>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</si>
  <si>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</si>
  <si>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</si>
  <si>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</si>
  <si>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</si>
  <si>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</si>
  <si>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</si>
  <si>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</si>
  <si>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</si>
  <si>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</si>
  <si>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</si>
  <si>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</si>
  <si>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</si>
  <si>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</si>
  <si>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</si>
  <si>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</si>
  <si>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</si>
  <si>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</si>
  <si>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</si>
  <si>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</si>
  <si>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</si>
  <si>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</si>
  <si>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</si>
  <si>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</si>
  <si>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</si>
  <si>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</si>
  <si>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</si>
  <si>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</si>
  <si>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</si>
  <si>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</si>
  <si>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</si>
  <si>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</si>
  <si>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</si>
  <si>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</si>
  <si>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</si>
  <si>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</si>
  <si>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</si>
  <si>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</si>
  <si>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</si>
  <si>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</si>
  <si>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</si>
  <si>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</si>
  <si>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</si>
  <si>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</si>
  <si>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</si>
  <si>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</si>
  <si>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</si>
  <si>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</si>
  <si>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</si>
  <si>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</si>
  <si>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</si>
  <si>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</si>
  <si>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</si>
  <si>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</si>
  <si>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</si>
  <si>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</si>
  <si>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</si>
  <si>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</si>
  <si>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</si>
  <si>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</si>
  <si>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</si>
  <si>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</si>
  <si>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</si>
  <si>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</si>
  <si>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</si>
  <si>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</si>
  <si>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</si>
  <si>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</si>
  <si>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</si>
  <si>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</si>
  <si>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</si>
  <si>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</si>
  <si>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</si>
  <si>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</si>
  <si>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</si>
  <si>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</si>
  <si>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</si>
  <si>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</si>
  <si>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</si>
  <si>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</si>
  <si>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</si>
  <si>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</si>
  <si>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</si>
  <si>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</si>
  <si>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</si>
  <si>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</si>
  <si>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</si>
  <si>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</si>
  <si>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</si>
  <si>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</si>
  <si>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</si>
  <si>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</si>
  <si>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</si>
  <si>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</si>
  <si>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</si>
  <si>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</si>
  <si>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</si>
  <si>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</si>
  <si>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</si>
  <si>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</si>
  <si>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</si>
  <si>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</si>
  <si>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</si>
  <si>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</si>
  <si>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</si>
  <si>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</si>
  <si>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</si>
  <si>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</si>
  <si>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</si>
  <si>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</si>
  <si>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</si>
  <si>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</si>
  <si>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</si>
  <si>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</si>
  <si>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</si>
  <si>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</si>
  <si>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</si>
  <si>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</si>
  <si>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</si>
  <si>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</si>
  <si>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</si>
  <si>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</si>
  <si>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</si>
  <si>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</si>
  <si>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</si>
  <si>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</si>
  <si>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</si>
  <si>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</si>
  <si>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</si>
  <si>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</si>
  <si>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</si>
  <si>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</si>
  <si>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</si>
  <si>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</si>
  <si>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</si>
  <si>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</si>
  <si>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</si>
  <si>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</si>
  <si>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</si>
  <si>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</si>
  <si>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</si>
  <si>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</si>
  <si>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</si>
  <si>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</si>
  <si>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</si>
  <si>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</si>
  <si>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</si>
  <si>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</si>
  <si>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</si>
  <si>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</si>
  <si>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</si>
  <si>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</si>
  <si>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</si>
  <si>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</si>
  <si>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</si>
  <si>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</si>
  <si>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</si>
  <si>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</si>
  <si>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</si>
  <si>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</si>
  <si>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</si>
  <si>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</si>
  <si>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</si>
  <si>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</si>
  <si>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</si>
  <si>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</si>
  <si>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</si>
  <si>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</si>
  <si>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</si>
  <si>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</si>
  <si>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</si>
  <si>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</si>
  <si>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</si>
  <si>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</si>
  <si>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</si>
  <si>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</si>
  <si>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</si>
  <si>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</si>
  <si>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</si>
  <si>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</si>
  <si>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</si>
  <si>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</si>
  <si>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</si>
  <si>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</si>
  <si>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</si>
  <si>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</si>
  <si>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</si>
  <si>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</si>
  <si>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</si>
  <si>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</si>
  <si>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</si>
  <si>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</si>
  <si>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</si>
  <si>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</si>
  <si>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</si>
  <si>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</si>
  <si>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</si>
  <si>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</si>
  <si>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</si>
  <si>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</si>
  <si>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</si>
  <si>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</si>
  <si>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</si>
  <si>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</si>
  <si>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</si>
  <si>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</si>
  <si>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</si>
  <si>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</si>
  <si>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</si>
  <si>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</si>
  <si>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</si>
  <si>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</si>
  <si>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</si>
  <si>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</si>
  <si>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</si>
  <si>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</si>
  <si>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</si>
  <si>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</si>
  <si>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</si>
  <si>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</si>
  <si>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</si>
  <si>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</si>
  <si>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</si>
  <si>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</si>
  <si>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</si>
  <si>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</si>
  <si>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</si>
  <si>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</si>
  <si>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</si>
  <si>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</si>
  <si>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</si>
  <si>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</si>
  <si>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</si>
  <si>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</si>
  <si>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</si>
  <si>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</si>
  <si>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</si>
  <si>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</si>
  <si>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</si>
  <si>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</si>
  <si>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</si>
  <si>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</si>
  <si>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</si>
  <si>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</si>
  <si>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</si>
  <si>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</si>
  <si>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</si>
  <si>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</si>
  <si>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</si>
  <si>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</si>
  <si>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</si>
  <si>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</si>
  <si>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</si>
  <si>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</si>
  <si>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</si>
  <si>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</si>
  <si>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</si>
  <si>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</si>
  <si>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</si>
  <si>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</si>
  <si>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</si>
  <si>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</si>
  <si>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</si>
  <si>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</si>
  <si>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</si>
  <si>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</si>
  <si>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</si>
  <si>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</si>
  <si>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</si>
  <si>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</si>
  <si>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</si>
  <si>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</si>
  <si>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</si>
  <si>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</si>
  <si>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</si>
  <si>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</si>
  <si>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</si>
  <si>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</si>
  <si>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</si>
  <si>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</si>
  <si>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</si>
  <si>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</si>
  <si>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</si>
  <si>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</si>
  <si>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</si>
  <si>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</si>
  <si>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</si>
  <si>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</si>
  <si>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</si>
  <si>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</si>
  <si>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</si>
  <si>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</si>
  <si>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</si>
  <si>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</si>
  <si>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</si>
  <si>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</si>
  <si>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</si>
  <si>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</si>
  <si>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</si>
  <si>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</si>
  <si>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</si>
  <si>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</si>
  <si>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</si>
  <si>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</si>
  <si>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</si>
  <si>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</si>
  <si>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</si>
  <si>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</si>
  <si>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</si>
  <si>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</si>
  <si>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</si>
  <si>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</si>
  <si>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</si>
  <si>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</si>
  <si>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</si>
  <si>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</si>
  <si>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</si>
  <si>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</si>
  <si>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</si>
  <si>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</si>
  <si>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</si>
  <si>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</si>
  <si>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</si>
  <si>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</si>
  <si>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</si>
  <si>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</si>
  <si>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</si>
  <si>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</si>
  <si>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</si>
  <si>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</si>
  <si>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</si>
  <si>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</si>
  <si>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</si>
  <si>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</si>
  <si>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</si>
  <si>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</si>
  <si>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</si>
  <si>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</si>
  <si>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</si>
  <si>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</si>
  <si>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</si>
  <si>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</si>
  <si>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</si>
  <si>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</si>
  <si>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</si>
  <si>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</si>
  <si>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</si>
  <si>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</si>
  <si>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</si>
  <si>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</si>
  <si>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</si>
  <si>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</si>
  <si>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</si>
  <si>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</si>
  <si>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</si>
  <si>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</si>
  <si>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</si>
  <si>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</si>
  <si>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</si>
  <si>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</si>
  <si>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</si>
  <si>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</si>
  <si>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</si>
  <si>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</si>
  <si>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</si>
  <si>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</si>
  <si>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</si>
  <si>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</si>
  <si>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</si>
  <si>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</si>
  <si>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</si>
  <si>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</si>
  <si>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</si>
  <si>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</si>
  <si>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</si>
  <si>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</si>
  <si>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</si>
  <si>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</si>
  <si>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</si>
  <si>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</si>
  <si>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</si>
  <si>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</si>
  <si>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</si>
  <si>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</si>
  <si>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</si>
  <si>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</si>
  <si>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</si>
  <si>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</si>
  <si>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</si>
  <si>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</si>
  <si>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</si>
  <si>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</si>
  <si>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</si>
  <si>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</si>
  <si>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</si>
  <si>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</si>
  <si>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</si>
  <si>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</si>
  <si>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</si>
  <si>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</si>
  <si>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</si>
  <si>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</si>
  <si>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</si>
  <si>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</si>
  <si>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</si>
  <si>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</si>
  <si>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</si>
  <si>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</si>
  <si>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</si>
  <si>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</si>
  <si>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</si>
  <si>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</si>
  <si>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</si>
  <si>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</si>
  <si>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</si>
  <si>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</si>
  <si>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</si>
  <si>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</si>
  <si>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</si>
  <si>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</si>
  <si>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</si>
  <si>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</si>
  <si>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</si>
  <si>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</si>
  <si>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</si>
  <si>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</si>
  <si>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</si>
  <si>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</si>
  <si>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</si>
  <si>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</si>
  <si>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</si>
  <si>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</si>
  <si>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</si>
  <si>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</si>
  <si>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</si>
  <si>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</si>
  <si>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</si>
  <si>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</si>
  <si>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</si>
  <si>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</si>
  <si>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</si>
  <si>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</si>
  <si>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</si>
  <si>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</si>
  <si>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</si>
  <si>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</si>
  <si>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</si>
  <si>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</si>
  <si>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</si>
  <si>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</si>
  <si>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</si>
  <si>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</si>
  <si>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</si>
  <si>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</si>
  <si>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</si>
  <si>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</si>
  <si>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</si>
  <si>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</si>
  <si>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</si>
  <si>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</si>
  <si>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</si>
  <si>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</si>
  <si>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</si>
  <si>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</si>
  <si>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</si>
  <si>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</si>
  <si>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</si>
  <si>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</si>
  <si>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</si>
  <si>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</si>
  <si>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</si>
  <si>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</si>
  <si>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</si>
  <si>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</si>
  <si>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</si>
  <si>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</si>
  <si>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</si>
  <si>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</si>
  <si>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</si>
  <si>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</si>
  <si>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</si>
  <si>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</si>
  <si>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</si>
  <si>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</si>
  <si>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</si>
  <si>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</si>
  <si>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</si>
  <si>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</si>
  <si>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</si>
  <si>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</si>
  <si>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</si>
  <si>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</si>
  <si>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</si>
  <si>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</si>
  <si>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</si>
  <si>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</si>
  <si>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</si>
  <si>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</si>
  <si>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</si>
  <si>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</si>
  <si>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</si>
  <si>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</si>
  <si>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</si>
  <si>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</si>
  <si>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</si>
  <si>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</si>
  <si>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</si>
  <si>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</si>
  <si>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</si>
  <si>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</si>
  <si>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</si>
  <si>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</si>
  <si>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</si>
  <si>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</si>
  <si>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</si>
  <si>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</si>
  <si>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</si>
  <si>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</si>
  <si>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</si>
  <si>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</si>
  <si>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</si>
  <si>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</si>
  <si>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</si>
  <si>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</si>
  <si>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</si>
  <si>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</si>
  <si>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</si>
  <si>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</si>
  <si>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</si>
  <si>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</si>
  <si>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</si>
  <si>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</si>
  <si>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</si>
  <si>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</si>
  <si>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</si>
  <si>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</si>
  <si>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</si>
  <si>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</si>
  <si>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</si>
  <si>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</si>
  <si>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</si>
  <si>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</si>
  <si>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</si>
  <si>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</si>
  <si>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</si>
  <si>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</si>
  <si>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</si>
  <si>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</si>
  <si>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</si>
  <si>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</si>
  <si>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</si>
  <si>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</si>
  <si>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</si>
  <si>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</si>
  <si>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</si>
  <si>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</si>
  <si>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</si>
  <si>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</si>
  <si>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</si>
  <si>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</si>
  <si>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</si>
  <si>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</si>
  <si>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</si>
  <si>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</si>
  <si>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</si>
  <si>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</si>
  <si>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</si>
  <si>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</si>
  <si>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</si>
  <si>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</si>
  <si>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</si>
  <si>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</si>
  <si>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</si>
  <si>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</si>
  <si>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</si>
  <si>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</si>
  <si>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</si>
  <si>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</si>
  <si>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</si>
  <si>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</si>
  <si>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</si>
  <si>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</si>
  <si>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</si>
  <si>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</si>
  <si>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</si>
  <si>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</si>
  <si>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</si>
  <si>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</si>
  <si>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</si>
  <si>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</si>
  <si>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</si>
  <si>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</si>
  <si>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</si>
  <si>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</si>
  <si>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</si>
  <si>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</si>
  <si>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</si>
  <si>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</si>
  <si>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</si>
  <si>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</si>
  <si>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</si>
  <si>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</si>
  <si>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</si>
  <si>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</si>
  <si>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</si>
  <si>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</si>
  <si>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</si>
  <si>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</si>
  <si>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</si>
  <si>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</si>
  <si>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</si>
  <si>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</si>
  <si>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</si>
  <si>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</si>
  <si>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</si>
  <si>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</si>
  <si>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</si>
  <si>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</si>
  <si>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</si>
  <si>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</si>
  <si>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</si>
  <si>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</si>
  <si>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</si>
  <si>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</si>
  <si>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</si>
  <si>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</si>
  <si>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</si>
  <si>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</si>
  <si>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</si>
  <si>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</si>
  <si>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</si>
  <si>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</si>
  <si>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</si>
  <si>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</si>
  <si>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</si>
  <si>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</si>
  <si>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</si>
  <si>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</si>
  <si>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</si>
  <si>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</si>
  <si>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</si>
  <si>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</si>
  <si>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</si>
  <si>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</si>
  <si>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</si>
  <si>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</si>
  <si>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</si>
  <si>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</si>
  <si>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</si>
  <si>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</si>
  <si>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</si>
  <si>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</si>
  <si>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</si>
  <si>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</si>
  <si>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</si>
  <si>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</si>
  <si>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</si>
  <si>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</si>
  <si>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</si>
  <si>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</si>
  <si>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</si>
  <si>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</si>
  <si>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</si>
  <si>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</si>
  <si>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</si>
  <si>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</si>
  <si>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</si>
  <si>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</si>
  <si>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</si>
  <si>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</si>
  <si>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</si>
  <si>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</si>
  <si>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</si>
  <si>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</si>
  <si>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</si>
  <si>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</si>
  <si>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</si>
  <si>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</si>
  <si>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</si>
  <si>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</si>
  <si>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</si>
  <si>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</si>
  <si>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</si>
  <si>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</si>
  <si>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</si>
  <si>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</si>
  <si>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</si>
  <si>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</si>
  <si>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</si>
  <si>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</si>
  <si>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</si>
  <si>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</si>
  <si>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</si>
  <si>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</si>
  <si>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</si>
  <si>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</si>
  <si>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</si>
  <si>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</si>
  <si>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</si>
  <si>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</si>
  <si>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</si>
  <si>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</si>
  <si>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</si>
  <si>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</si>
  <si>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</si>
  <si>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</si>
  <si>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</si>
  <si>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</si>
  <si>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</si>
  <si>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</si>
  <si>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</si>
  <si>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</si>
  <si>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</si>
  <si>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</si>
  <si>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</si>
  <si>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</si>
  <si>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</si>
  <si>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</si>
  <si>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</si>
  <si>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</si>
  <si>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</si>
  <si>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</si>
  <si>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</si>
  <si>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</si>
  <si>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</si>
  <si>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</si>
  <si>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</si>
  <si>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</si>
  <si>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</si>
  <si>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</si>
  <si>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</si>
  <si>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</si>
  <si>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</si>
  <si>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</si>
  <si>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</si>
  <si>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</si>
  <si>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</si>
  <si>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</si>
  <si>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</si>
  <si>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</si>
  <si>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</si>
  <si>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</si>
  <si>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</si>
  <si>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</si>
  <si>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</si>
  <si>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</si>
  <si>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</si>
  <si>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</si>
  <si>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</si>
  <si>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</si>
  <si>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</si>
  <si>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</si>
  <si>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</si>
  <si>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</si>
  <si>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</si>
  <si>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</si>
  <si>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</si>
  <si>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</si>
  <si>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</si>
  <si>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</si>
  <si>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</si>
  <si>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</si>
  <si>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</si>
  <si>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</si>
  <si>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</si>
  <si>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</si>
  <si>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</si>
  <si>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</si>
  <si>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</si>
  <si>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</si>
  <si>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</si>
  <si>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</si>
  <si>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</si>
  <si>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</si>
  <si>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</si>
  <si>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</si>
  <si>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</si>
  <si>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</si>
  <si>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</si>
  <si>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</si>
  <si>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</si>
  <si>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</si>
  <si>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</si>
  <si>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</si>
  <si>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</si>
  <si>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</si>
  <si>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</si>
  <si>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</si>
  <si>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</si>
  <si>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</si>
  <si>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</si>
  <si>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</si>
  <si>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</si>
  <si>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</si>
  <si>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</si>
  <si>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</si>
  <si>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</si>
  <si>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</si>
  <si>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</si>
  <si>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</si>
  <si>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</si>
  <si>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</si>
  <si>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</si>
  <si>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</si>
  <si>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</si>
  <si>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</si>
  <si>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</si>
  <si>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</si>
  <si>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</si>
  <si>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</si>
  <si>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</si>
  <si>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</si>
  <si>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</si>
  <si>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</si>
  <si>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</si>
  <si>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</si>
  <si>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</si>
  <si>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</si>
  <si>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</si>
  <si>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</si>
  <si>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</si>
  <si>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</si>
  <si>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</si>
  <si>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</si>
  <si>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</si>
  <si>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</si>
  <si>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</si>
  <si>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</si>
  <si>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</si>
  <si>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</si>
  <si>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</si>
  <si>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</si>
  <si>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</si>
  <si>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</si>
  <si>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</si>
  <si>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</si>
  <si>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</si>
  <si>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</si>
  <si>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</si>
  <si>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</si>
  <si>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</si>
  <si>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</si>
  <si>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</si>
  <si>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</si>
  <si>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</si>
  <si>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</si>
  <si>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</si>
  <si>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</si>
  <si>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</si>
  <si>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</si>
  <si>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</si>
  <si>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</si>
  <si>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</si>
  <si>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</si>
  <si>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</si>
  <si>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</si>
  <si>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</si>
  <si>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</si>
  <si>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</si>
  <si>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</si>
  <si>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</si>
  <si>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</si>
  <si>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</si>
  <si>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</si>
  <si>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</si>
  <si>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</si>
  <si>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</si>
  <si>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</si>
  <si>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</si>
  <si>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</si>
  <si>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</si>
  <si>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</si>
  <si>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</si>
  <si>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</si>
  <si>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</si>
  <si>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</si>
  <si>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</si>
  <si>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</si>
  <si>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</si>
  <si>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</si>
  <si>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</si>
  <si>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</si>
  <si>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</si>
  <si>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</si>
  <si>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</si>
  <si>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</si>
  <si>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</si>
  <si>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</si>
  <si>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</si>
  <si>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</si>
  <si>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</si>
  <si>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</si>
  <si>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</si>
  <si>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</si>
  <si>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</si>
  <si>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</si>
  <si>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</si>
  <si>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</si>
  <si>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</si>
  <si>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</si>
  <si>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</si>
  <si>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</si>
  <si>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</si>
  <si>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</si>
  <si>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</si>
  <si>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</si>
  <si>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</si>
  <si>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</si>
  <si>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</si>
  <si>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</si>
  <si>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</si>
  <si>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</si>
  <si>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</si>
  <si>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</si>
  <si>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</si>
  <si>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</si>
  <si>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</si>
  <si>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</si>
  <si>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</si>
  <si>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</si>
  <si>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</si>
  <si>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</si>
  <si>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</si>
  <si>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</si>
  <si>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</si>
  <si>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</si>
  <si>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</si>
  <si>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</si>
  <si>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</si>
  <si>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</si>
  <si>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</si>
  <si>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</si>
  <si>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</si>
  <si>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</si>
  <si>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</si>
  <si>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</si>
  <si>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</si>
  <si>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</si>
  <si>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</si>
  <si>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</si>
  <si>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</si>
  <si>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</si>
  <si>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</si>
  <si>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</si>
  <si>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</si>
  <si>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</si>
  <si>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</si>
  <si>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</si>
  <si>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</si>
  <si>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</si>
  <si>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</si>
  <si>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</si>
  <si>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</si>
  <si>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</si>
  <si>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</si>
  <si>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</si>
  <si>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</si>
  <si>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</si>
  <si>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</si>
  <si>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</si>
  <si>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</si>
  <si>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</si>
  <si>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</si>
  <si>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</si>
  <si>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</si>
  <si>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</si>
  <si>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</si>
  <si>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</si>
  <si>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</si>
  <si>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</si>
  <si>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</si>
  <si>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</si>
  <si>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</si>
  <si>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</si>
  <si>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</si>
  <si>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</si>
  <si>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</si>
  <si>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</si>
  <si>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</si>
  <si>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</si>
  <si>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</si>
  <si>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</si>
  <si>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</si>
  <si>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</si>
  <si>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</si>
  <si>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</si>
  <si>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</si>
  <si>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</si>
  <si>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</si>
  <si>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</si>
  <si>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</si>
  <si>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</si>
  <si>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</si>
  <si>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</si>
  <si>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</si>
  <si>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</si>
  <si>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</si>
  <si>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</si>
  <si>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</si>
  <si>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</si>
  <si>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</si>
  <si>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</si>
  <si>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</si>
  <si>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</si>
  <si>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</si>
  <si>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</si>
  <si>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</si>
  <si>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</si>
  <si>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</si>
  <si>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</si>
  <si>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</si>
  <si>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</si>
  <si>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</si>
  <si>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</si>
  <si>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</si>
  <si>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</si>
  <si>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</si>
  <si>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</si>
  <si>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</si>
  <si>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</si>
  <si>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</si>
  <si>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</si>
  <si>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</si>
  <si>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</si>
  <si>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</si>
  <si>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</si>
  <si>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</si>
  <si>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</si>
  <si>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</si>
  <si>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</si>
  <si>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</si>
  <si>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</si>
  <si>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</si>
  <si>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</si>
  <si>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</si>
  <si>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</si>
  <si>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</si>
  <si>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</si>
  <si>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</si>
  <si>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</si>
  <si>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</si>
  <si>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</si>
  <si>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</si>
  <si>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</si>
  <si>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</si>
  <si>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</si>
  <si>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</si>
  <si>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</si>
  <si>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</si>
  <si>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</si>
  <si>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</si>
  <si>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</si>
  <si>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</si>
  <si>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</si>
  <si>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</si>
  <si>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</si>
  <si>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</si>
  <si>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</si>
  <si>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</si>
  <si>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</si>
  <si>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</si>
  <si>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</si>
  <si>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</si>
  <si>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</si>
  <si>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</si>
  <si>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</si>
  <si>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</si>
  <si>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</si>
  <si>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</si>
  <si>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</si>
  <si>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</si>
  <si>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</si>
  <si>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</si>
  <si>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</si>
  <si>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</si>
  <si>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</si>
  <si>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</si>
  <si>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</si>
  <si>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</si>
  <si>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</si>
  <si>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</si>
  <si>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</si>
  <si>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</si>
  <si>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</si>
  <si>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</si>
  <si>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</si>
  <si>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</si>
  <si>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</si>
  <si>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</si>
  <si>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</si>
  <si>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</si>
  <si>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</si>
  <si>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</si>
  <si>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</si>
  <si>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</si>
  <si>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</si>
  <si>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</si>
  <si>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</si>
  <si>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</si>
  <si>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</si>
  <si>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</si>
  <si>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</si>
  <si>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</si>
  <si>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</si>
  <si>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</si>
  <si>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</si>
  <si>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</si>
  <si>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</si>
  <si>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</si>
  <si>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</si>
  <si>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</si>
  <si>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</si>
  <si>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</si>
  <si>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</si>
  <si>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</si>
  <si>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</si>
  <si>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</si>
  <si>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</si>
  <si>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</si>
  <si>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</si>
  <si>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</si>
  <si>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</si>
  <si>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</si>
  <si>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</si>
  <si>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</si>
  <si>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</si>
  <si>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</si>
  <si>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</si>
  <si>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</si>
  <si>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</si>
  <si>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</si>
  <si>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</si>
  <si>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</si>
  <si>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</si>
  <si>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</si>
  <si>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</si>
  <si>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</si>
  <si>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</si>
  <si>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</si>
  <si>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</si>
  <si>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</si>
  <si>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</si>
  <si>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</si>
  <si>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</si>
  <si>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</si>
  <si>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</si>
  <si>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</si>
  <si>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</si>
  <si>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</si>
  <si>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</si>
  <si>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</si>
  <si>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</si>
  <si>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</si>
  <si>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</si>
  <si>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</si>
  <si>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</si>
  <si>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</si>
  <si>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</si>
  <si>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</si>
  <si>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</si>
  <si>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</si>
  <si>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</si>
  <si>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</si>
  <si>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</si>
  <si>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</si>
  <si>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</si>
  <si>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</si>
  <si>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</si>
  <si>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</si>
  <si>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</si>
  <si>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</si>
  <si>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</si>
  <si>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</si>
  <si>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</si>
  <si>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</si>
  <si>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</si>
  <si>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</si>
  <si>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</si>
  <si>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</si>
  <si>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</si>
  <si>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</si>
  <si>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</si>
  <si>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</si>
  <si>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</si>
  <si>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</si>
  <si>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</si>
  <si>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</si>
  <si>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</si>
  <si>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</si>
  <si>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</si>
  <si>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</si>
  <si>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</si>
  <si>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</si>
  <si>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</si>
  <si>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</si>
  <si>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</si>
  <si>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</si>
  <si>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</si>
  <si>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</si>
  <si>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</si>
  <si>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</si>
  <si>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</si>
  <si>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</si>
  <si>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</si>
  <si>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</si>
  <si>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</si>
  <si>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</si>
  <si>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</si>
  <si>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</si>
  <si>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</si>
  <si>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</si>
  <si>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</si>
  <si>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</si>
  <si>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</si>
  <si>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</si>
  <si>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</si>
  <si>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</si>
  <si>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</si>
  <si>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</si>
  <si>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</si>
  <si>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</si>
  <si>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</si>
  <si>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</si>
  <si>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</si>
  <si>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</si>
  <si>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</si>
  <si>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</si>
  <si>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</si>
  <si>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</si>
  <si>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</si>
  <si>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</si>
  <si>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</si>
  <si>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</si>
  <si>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</si>
  <si>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</si>
  <si>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</si>
  <si>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</si>
  <si>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</si>
  <si>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</si>
  <si>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</si>
  <si>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</si>
  <si>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</si>
  <si>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</si>
  <si>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</si>
  <si>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</si>
  <si>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</si>
  <si>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</si>
  <si>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</si>
  <si>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</si>
  <si>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</si>
  <si>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</si>
  <si>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</si>
  <si>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</si>
  <si>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</si>
  <si>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</si>
  <si>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</si>
  <si>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</si>
  <si>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</si>
  <si>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</si>
  <si>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</si>
  <si>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</si>
  <si>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</si>
  <si>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</si>
  <si>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</si>
  <si>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</si>
  <si>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</si>
  <si>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</si>
  <si>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</si>
  <si>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</si>
  <si>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</si>
  <si>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</si>
  <si>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</si>
  <si>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</si>
  <si>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</si>
  <si>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</si>
  <si>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</si>
  <si>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</si>
  <si>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</si>
  <si>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</si>
  <si>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</si>
  <si>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</si>
  <si>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</si>
  <si>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</si>
  <si>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</si>
  <si>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</si>
  <si>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</si>
  <si>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</si>
  <si>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</si>
  <si>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</si>
  <si>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</si>
  <si>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</si>
  <si>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</si>
  <si>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</si>
  <si>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</si>
  <si>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</si>
  <si>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</si>
  <si>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</si>
  <si>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</si>
  <si>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</si>
  <si>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</si>
  <si>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</si>
  <si>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</si>
  <si>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</si>
  <si>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</si>
  <si>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</si>
  <si>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</si>
  <si>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</si>
  <si>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</si>
  <si>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</si>
  <si>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</si>
  <si>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</si>
  <si>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</si>
  <si>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</si>
  <si>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</si>
  <si>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</si>
  <si>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</si>
  <si>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</si>
  <si>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</si>
  <si>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</si>
  <si>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</si>
  <si>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</si>
  <si>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</si>
  <si>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</si>
  <si>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</si>
  <si>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</si>
  <si>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</si>
  <si>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</si>
  <si>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</si>
  <si>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</si>
  <si>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</si>
  <si>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</si>
  <si>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</si>
  <si>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</si>
  <si>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</si>
  <si>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</si>
  <si>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</si>
  <si>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</si>
  <si>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</si>
  <si>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</si>
  <si>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</si>
  <si>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</si>
  <si>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</si>
  <si>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</si>
  <si>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</si>
  <si>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</si>
  <si>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</si>
  <si>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</si>
  <si>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</si>
  <si>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</si>
  <si>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</si>
  <si>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</si>
  <si>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</si>
  <si>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</si>
  <si>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</si>
  <si>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</si>
  <si>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</si>
  <si>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</si>
  <si>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</si>
  <si>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</si>
  <si>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</si>
  <si>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</si>
  <si>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</si>
  <si>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</si>
  <si>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</si>
  <si>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</si>
  <si>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</si>
  <si>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</si>
  <si>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</si>
  <si>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</si>
  <si>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</si>
  <si>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</si>
  <si>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</si>
  <si>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</si>
  <si>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</si>
  <si>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</si>
  <si>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</si>
  <si>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</si>
  <si>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</si>
  <si>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</si>
  <si>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</si>
  <si>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</si>
  <si>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</si>
  <si>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</si>
  <si>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</si>
  <si>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</si>
  <si>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</si>
  <si>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</si>
  <si>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</si>
  <si>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</si>
  <si>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</si>
  <si>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</si>
  <si>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</si>
  <si>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</si>
  <si>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</si>
  <si>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</si>
  <si>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</si>
  <si>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</si>
  <si>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</si>
  <si>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</si>
  <si>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</si>
  <si>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</si>
  <si>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</si>
  <si>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</si>
  <si>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</si>
  <si>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</si>
  <si>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</si>
  <si>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</si>
  <si>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</si>
  <si>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</si>
  <si>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</si>
  <si>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</si>
  <si>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</si>
  <si>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</si>
  <si>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</si>
  <si>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</si>
  <si>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</si>
  <si>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</si>
  <si>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</si>
  <si>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</si>
  <si>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</si>
  <si>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</si>
  <si>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</si>
  <si>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</si>
  <si>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</si>
  <si>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</si>
  <si>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</si>
  <si>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</si>
  <si>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</si>
  <si>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</si>
  <si>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</si>
  <si>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</si>
  <si>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</si>
  <si>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</si>
  <si>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</si>
  <si>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</si>
  <si>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</si>
  <si>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</si>
  <si>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</si>
  <si>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</si>
  <si>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</si>
  <si>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</si>
  <si>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</si>
  <si>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</si>
  <si>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</si>
  <si>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</si>
  <si>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</si>
  <si>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</si>
  <si>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</si>
  <si>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</si>
  <si>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</si>
  <si>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</si>
  <si>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</si>
  <si>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</si>
  <si>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</si>
  <si>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</si>
  <si>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</si>
  <si>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</si>
  <si>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</si>
  <si>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</si>
  <si>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</si>
  <si>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</si>
  <si>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</si>
  <si>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</si>
  <si>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</si>
  <si>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</si>
  <si>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</si>
  <si>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</si>
  <si>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</si>
  <si>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</si>
  <si>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</si>
  <si>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</si>
  <si>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</si>
  <si>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</si>
  <si>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</si>
  <si>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</si>
  <si>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</si>
  <si>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</si>
  <si>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</si>
  <si>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</si>
  <si>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</si>
  <si>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</si>
  <si>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</si>
  <si>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</si>
  <si>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</si>
  <si>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</si>
  <si>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</si>
  <si>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</si>
  <si>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</si>
  <si>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</si>
  <si>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</si>
  <si>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</si>
  <si>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</si>
  <si>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</si>
  <si>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</si>
  <si>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</si>
  <si>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</si>
  <si>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</si>
  <si>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</si>
  <si>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</si>
  <si>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</si>
  <si>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</si>
  <si>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</si>
  <si>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</si>
  <si>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</si>
  <si>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</si>
  <si>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</si>
  <si>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</si>
  <si>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</si>
  <si>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</si>
  <si>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</si>
  <si>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</si>
  <si>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</si>
  <si>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</si>
  <si>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</si>
  <si>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</si>
  <si>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</si>
  <si>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</si>
  <si>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</si>
  <si>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</si>
  <si>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</si>
  <si>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</si>
  <si>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</si>
  <si>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</si>
  <si>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</si>
  <si>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</si>
  <si>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</si>
  <si>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</si>
  <si>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</si>
  <si>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</si>
  <si>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</si>
  <si>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</si>
  <si>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</si>
  <si>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</si>
  <si>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</si>
  <si>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</si>
  <si>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</si>
  <si>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</si>
  <si>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</si>
  <si>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</si>
  <si>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</si>
  <si>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</si>
  <si>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</si>
  <si>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</si>
  <si>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</si>
  <si>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</si>
  <si>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</si>
  <si>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</si>
  <si>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</si>
  <si>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</si>
  <si>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</si>
  <si>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</si>
  <si>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</si>
  <si>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</si>
  <si>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</si>
  <si>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</si>
  <si>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</si>
  <si>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</si>
  <si>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</si>
  <si>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</si>
  <si>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</si>
  <si>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</si>
  <si>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</si>
  <si>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</si>
  <si>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</si>
  <si>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</si>
  <si>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</si>
  <si>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</si>
  <si>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</si>
  <si>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</si>
  <si>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</si>
  <si>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</si>
  <si>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</si>
  <si>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</si>
  <si>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</si>
  <si>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</si>
  <si>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</si>
  <si>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</si>
  <si>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</si>
  <si>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</si>
  <si>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</si>
  <si>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</si>
  <si>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</si>
  <si>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</si>
  <si>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</si>
  <si>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</si>
  <si>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</si>
  <si>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</si>
  <si>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</si>
  <si>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</si>
  <si>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</si>
  <si>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</si>
  <si>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</si>
  <si>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</si>
  <si>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</si>
  <si>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</si>
  <si>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</si>
  <si>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</si>
  <si>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</si>
  <si>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</si>
  <si>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</si>
  <si>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</si>
  <si>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</si>
  <si>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</si>
  <si>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</si>
  <si>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</si>
  <si>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</si>
  <si>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</si>
  <si>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</si>
  <si>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</si>
  <si>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</si>
  <si>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</si>
  <si>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</si>
  <si>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</si>
  <si>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</si>
  <si>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</si>
  <si>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</si>
  <si>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</si>
  <si>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</si>
  <si>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</si>
  <si>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</si>
  <si>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</si>
  <si>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</si>
  <si>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</si>
  <si>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</si>
  <si>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</si>
  <si>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</si>
  <si>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</si>
  <si>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</si>
  <si>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</si>
  <si>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</si>
  <si>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</si>
  <si>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</si>
  <si>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</si>
  <si>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</si>
  <si>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</si>
  <si>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</si>
  <si>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</si>
  <si>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</si>
  <si>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</si>
  <si>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</si>
  <si>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</si>
  <si>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</si>
  <si>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</si>
  <si>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</si>
  <si>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</si>
  <si>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</si>
  <si>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</si>
  <si>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</si>
  <si>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</si>
  <si>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</si>
  <si>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</si>
  <si>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</si>
  <si>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</si>
  <si>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</si>
  <si>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</si>
  <si>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</si>
  <si>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</si>
  <si>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</si>
  <si>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</si>
  <si>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</si>
  <si>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</si>
  <si>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</si>
  <si>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</si>
  <si>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</si>
  <si>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</si>
  <si>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</si>
  <si>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</si>
  <si>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</si>
  <si>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</si>
  <si>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</si>
  <si>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</si>
  <si>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</si>
  <si>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</si>
  <si>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</si>
  <si>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</si>
  <si>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</si>
  <si>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</si>
  <si>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</si>
  <si>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</si>
  <si>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</si>
  <si>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</si>
  <si>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</si>
  <si>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</si>
  <si>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</si>
  <si>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</si>
  <si>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</si>
  <si>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</si>
  <si>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</si>
  <si>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</si>
  <si>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</si>
  <si>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</si>
  <si>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</si>
  <si>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</si>
  <si>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</si>
  <si>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</si>
  <si>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</si>
  <si>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</si>
  <si>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</si>
  <si>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</si>
  <si>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</si>
  <si>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</si>
  <si>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</si>
  <si>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</si>
  <si>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</si>
  <si>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</si>
  <si>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</si>
  <si>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</si>
  <si>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</si>
  <si>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</si>
  <si>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</si>
  <si>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</si>
  <si>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</si>
  <si>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</si>
  <si>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</si>
  <si>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</si>
  <si>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</si>
  <si>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</si>
  <si>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</si>
  <si>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</si>
  <si>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</si>
  <si>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</si>
  <si>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</si>
  <si>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</si>
  <si>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</si>
  <si>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</si>
  <si>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</si>
  <si>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</si>
  <si>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</si>
  <si>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</si>
  <si>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</si>
  <si>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</si>
  <si>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</si>
  <si>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</si>
  <si>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</si>
  <si>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</si>
  <si>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</si>
  <si>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</si>
  <si>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</si>
  <si>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</si>
  <si>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</si>
  <si>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</si>
  <si>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</si>
  <si>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</si>
  <si>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</si>
  <si>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</si>
  <si>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</si>
  <si>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</si>
  <si>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</si>
  <si>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</si>
  <si>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</si>
  <si>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</si>
  <si>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</si>
  <si>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</si>
  <si>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</si>
  <si>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</si>
  <si>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</si>
  <si>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</si>
  <si>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</si>
  <si>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</si>
  <si>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</si>
  <si>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</si>
  <si>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</si>
  <si>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</si>
  <si>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</si>
  <si>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</si>
  <si>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</si>
  <si>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</si>
  <si>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</si>
  <si>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</si>
  <si>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</si>
  <si>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</si>
  <si>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</si>
  <si>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</si>
  <si>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</si>
  <si>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</si>
  <si>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</si>
  <si>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</si>
  <si>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</si>
  <si>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</si>
  <si>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</si>
  <si>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</si>
  <si>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</si>
  <si>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</si>
  <si>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</si>
  <si>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</si>
  <si>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</si>
  <si>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</si>
  <si>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</si>
  <si>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</si>
  <si>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</si>
  <si>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</si>
  <si>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</si>
  <si>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</si>
  <si>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</si>
  <si>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</si>
  <si>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</si>
  <si>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</si>
  <si>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</si>
  <si>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</si>
  <si>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</si>
  <si>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</si>
  <si>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</si>
  <si>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</si>
  <si>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</si>
  <si>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</si>
  <si>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</si>
  <si>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</si>
  <si>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</si>
  <si>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</si>
  <si>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</si>
  <si>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</si>
  <si>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</si>
  <si>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</si>
  <si>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</si>
  <si>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</si>
  <si>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</si>
  <si>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</si>
  <si>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</si>
  <si>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</si>
  <si>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</si>
  <si>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</si>
  <si>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</si>
  <si>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</si>
  <si>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</si>
  <si>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</si>
  <si>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</si>
  <si>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</si>
  <si>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</si>
  <si>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</si>
  <si>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</si>
  <si>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</si>
  <si>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</si>
  <si>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</si>
  <si>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</si>
  <si>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</si>
  <si>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</si>
  <si>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</si>
  <si>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</si>
  <si>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</si>
  <si>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</si>
  <si>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</si>
  <si>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</si>
  <si>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</si>
  <si>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</si>
  <si>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</si>
  <si>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</si>
  <si>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</si>
  <si>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</si>
  <si>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</si>
  <si>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</si>
  <si>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</si>
  <si>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</si>
  <si>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</si>
  <si>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</si>
  <si>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</si>
  <si>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</si>
  <si>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</si>
  <si>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</si>
  <si>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</si>
  <si>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</si>
  <si>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</si>
  <si>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</si>
  <si>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</si>
  <si>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</si>
  <si>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</si>
  <si>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</si>
  <si>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</si>
  <si>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</si>
  <si>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</si>
  <si>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</si>
  <si>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</si>
  <si>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</si>
  <si>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</si>
  <si>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</si>
  <si>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</si>
  <si>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</si>
  <si>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</si>
  <si>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</si>
  <si>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</si>
  <si>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</si>
  <si>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</si>
  <si>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</si>
  <si>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</si>
  <si>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</si>
  <si>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</si>
  <si>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</si>
  <si>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</si>
  <si>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</si>
  <si>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</si>
  <si>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</si>
  <si>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</si>
  <si>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</si>
  <si>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</si>
  <si>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</si>
  <si>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</si>
  <si>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</si>
  <si>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</si>
  <si>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</si>
  <si>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</si>
  <si>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</si>
  <si>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</si>
  <si>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</si>
  <si>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</si>
  <si>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</si>
  <si>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</si>
  <si>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</si>
  <si>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</si>
  <si>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</si>
  <si>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</si>
  <si>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</si>
  <si>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</si>
  <si>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</si>
  <si>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</si>
  <si>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</si>
  <si>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</si>
  <si>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</si>
  <si>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</si>
  <si>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</si>
  <si>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</si>
  <si>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</si>
  <si>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</si>
  <si>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</si>
  <si>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</si>
  <si>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</si>
  <si>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</si>
  <si>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</si>
  <si>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</si>
  <si>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</si>
  <si>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</si>
  <si>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</si>
  <si>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</si>
  <si>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</si>
  <si>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</si>
  <si>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</si>
  <si>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</si>
  <si>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</si>
  <si>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</si>
  <si>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</si>
  <si>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</si>
  <si>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</si>
  <si>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</si>
  <si>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</si>
  <si>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</si>
  <si>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</si>
  <si>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</si>
  <si>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</si>
  <si>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</si>
  <si>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</si>
  <si>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</si>
  <si>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</si>
  <si>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</si>
  <si>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</si>
  <si>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</si>
  <si>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</si>
  <si>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</si>
  <si>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</si>
  <si>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</si>
  <si>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</si>
  <si>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</si>
  <si>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</si>
  <si>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</si>
  <si>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</si>
  <si>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</si>
  <si>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</si>
  <si>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</si>
  <si>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</si>
  <si>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</si>
  <si>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</si>
  <si>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</si>
  <si>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</si>
  <si>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</si>
  <si>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</si>
  <si>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</si>
  <si>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</si>
  <si>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</si>
  <si>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</si>
  <si>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</si>
  <si>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</si>
  <si>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</si>
  <si>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</si>
  <si>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</si>
  <si>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</si>
  <si>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</si>
  <si>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</si>
  <si>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</si>
  <si>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</si>
  <si>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</si>
  <si>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</si>
  <si>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</si>
  <si>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</si>
  <si>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</si>
  <si>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</si>
  <si>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</si>
  <si>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</si>
  <si>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</si>
  <si>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</si>
  <si>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</si>
  <si>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</si>
  <si>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</si>
  <si>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</si>
  <si>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</si>
  <si>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</si>
  <si>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</si>
  <si>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</si>
  <si>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</si>
  <si>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</si>
  <si>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</si>
  <si>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</si>
  <si>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</si>
  <si>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</si>
  <si>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</si>
  <si>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</si>
  <si>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</si>
  <si>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</si>
  <si>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</si>
  <si>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</si>
  <si>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</si>
  <si>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</si>
  <si>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</si>
  <si>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</si>
  <si>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</si>
  <si>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</si>
  <si>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</si>
  <si>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</si>
  <si>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</si>
  <si>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</si>
  <si>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</si>
  <si>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</si>
  <si>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</si>
  <si>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</si>
  <si>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</si>
  <si>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</si>
  <si>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</si>
  <si>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</si>
  <si>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</si>
  <si>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</si>
  <si>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</si>
  <si>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</si>
  <si>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</si>
  <si>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</si>
  <si>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</si>
  <si>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</si>
  <si>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</si>
  <si>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</si>
  <si>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</si>
  <si>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</si>
  <si>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</si>
  <si>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</si>
  <si>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</si>
  <si>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</si>
  <si>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</si>
  <si>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</si>
  <si>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</si>
  <si>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</si>
  <si>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</si>
  <si>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</si>
  <si>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</si>
  <si>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</si>
  <si>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</si>
  <si>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</si>
  <si>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</si>
  <si>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</si>
  <si>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</si>
  <si>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</si>
  <si>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</si>
  <si>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</si>
  <si>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</si>
  <si>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</si>
  <si>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</si>
  <si>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</si>
  <si>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</si>
  <si>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</si>
  <si>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</si>
  <si>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</si>
  <si>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</si>
  <si>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</si>
  <si>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</si>
  <si>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</si>
  <si>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</si>
  <si>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</si>
  <si>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</si>
  <si>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</si>
  <si>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</si>
  <si>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</si>
  <si>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</si>
  <si>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</si>
  <si>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</si>
  <si>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</si>
  <si>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</si>
  <si>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</si>
  <si>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</si>
  <si>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</si>
  <si>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</si>
  <si>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</si>
  <si>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</si>
  <si>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</si>
  <si>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</si>
  <si>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</si>
  <si>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</si>
  <si>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</si>
  <si>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</si>
  <si>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</si>
  <si>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</si>
  <si>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</si>
  <si>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</si>
  <si>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</si>
  <si>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</si>
  <si>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</si>
  <si>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</si>
  <si>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</si>
  <si>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</si>
  <si>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</si>
  <si>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</si>
  <si>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</si>
  <si>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</si>
  <si>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</si>
  <si>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</si>
  <si>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</si>
  <si>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</si>
  <si>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</si>
  <si>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</si>
  <si>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</si>
  <si>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</si>
  <si>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</si>
  <si>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</si>
  <si>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</si>
  <si>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</si>
  <si>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</si>
  <si>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</si>
  <si>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</si>
  <si>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</si>
  <si>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</si>
  <si>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</si>
  <si>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</si>
  <si>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</si>
  <si>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</si>
  <si>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</si>
  <si>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</si>
  <si>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</si>
  <si>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</si>
  <si>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</si>
  <si>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</si>
  <si>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</si>
  <si>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</si>
  <si>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</si>
  <si>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</si>
  <si>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</si>
  <si>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</si>
  <si>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</si>
  <si>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</si>
  <si>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</si>
  <si>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</si>
  <si>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</si>
  <si>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</si>
  <si>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</si>
  <si>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</si>
  <si>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</si>
  <si>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</si>
  <si>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</si>
  <si>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</si>
  <si>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</si>
  <si>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</si>
  <si>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</si>
  <si>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</si>
  <si>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</si>
  <si>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</si>
  <si>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</si>
  <si>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</si>
  <si>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</si>
  <si>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</si>
  <si>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</si>
  <si>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</si>
  <si>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</si>
  <si>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</si>
  <si>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</si>
  <si>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</si>
  <si>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</si>
  <si>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</si>
  <si>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</si>
  <si>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</si>
  <si>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</si>
  <si>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</si>
  <si>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</si>
  <si>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</si>
  <si>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</si>
  <si>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</si>
  <si>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</si>
  <si>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</si>
  <si>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</si>
  <si>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</si>
  <si>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</si>
  <si>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</si>
  <si>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</si>
  <si>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</si>
  <si>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</si>
  <si>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</si>
  <si>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</si>
  <si>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</si>
  <si>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</si>
  <si>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</si>
  <si>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</si>
  <si>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</si>
  <si>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</si>
  <si>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</si>
  <si>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</si>
  <si>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</si>
  <si>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</si>
  <si>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</si>
  <si>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</si>
  <si>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</si>
  <si>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</si>
  <si>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</si>
  <si>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</si>
  <si>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</si>
  <si>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</si>
  <si>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</si>
  <si>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</si>
  <si>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</si>
  <si>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</si>
  <si>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</si>
  <si>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</si>
  <si>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</si>
  <si>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</si>
  <si>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</si>
  <si>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</si>
  <si>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</si>
  <si>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</si>
  <si>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</si>
  <si>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</si>
  <si>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</si>
  <si>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</si>
  <si>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</si>
  <si>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</si>
  <si>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</si>
  <si>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</si>
  <si>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</si>
  <si>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</si>
  <si>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</si>
  <si>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</si>
  <si>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</si>
  <si>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</si>
  <si>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</si>
  <si>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</si>
  <si>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</si>
  <si>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</si>
  <si>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</si>
  <si>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</si>
  <si>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</si>
  <si>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</si>
  <si>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</si>
  <si>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</si>
  <si>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</si>
  <si>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</si>
  <si>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</si>
  <si>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</si>
  <si>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</si>
  <si>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</si>
  <si>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</si>
  <si>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</si>
  <si>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</si>
  <si>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</si>
  <si>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</si>
  <si>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</si>
  <si>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</si>
  <si>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</si>
  <si>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</si>
  <si>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</si>
  <si>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</si>
  <si>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</si>
  <si>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</si>
  <si>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</si>
  <si>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</si>
  <si>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</si>
  <si>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</si>
  <si>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</si>
  <si>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</si>
  <si>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</si>
  <si>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</si>
  <si>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</si>
  <si>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</si>
  <si>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</si>
  <si>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</si>
  <si>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</si>
  <si>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</si>
  <si>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</si>
  <si>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</si>
  <si>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</si>
  <si>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</si>
  <si>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</si>
  <si>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</si>
  <si>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</si>
  <si>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</si>
  <si>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</si>
  <si>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</si>
  <si>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</si>
  <si>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</si>
  <si>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</si>
  <si>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</si>
  <si>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</si>
  <si>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</si>
  <si>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</si>
  <si>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</si>
  <si>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</si>
  <si>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</si>
  <si>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</si>
  <si>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</si>
  <si>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</si>
  <si>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</si>
  <si>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</si>
  <si>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</si>
  <si>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</si>
  <si>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</si>
  <si>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</si>
  <si>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</si>
  <si>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</si>
  <si>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</si>
  <si>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</si>
  <si>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</si>
  <si>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</si>
  <si>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</si>
  <si>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</si>
  <si>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</si>
  <si>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</si>
  <si>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</si>
  <si>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</si>
  <si>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</si>
  <si>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</si>
  <si>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</si>
  <si>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</si>
  <si>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</si>
  <si>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</si>
  <si>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</si>
  <si>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</si>
  <si>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</si>
  <si>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</si>
  <si>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</si>
  <si>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</si>
  <si>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</si>
  <si>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</si>
  <si>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</si>
  <si>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</si>
  <si>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</si>
  <si>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</si>
  <si>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</si>
  <si>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</si>
  <si>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</si>
  <si>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</si>
  <si>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</si>
  <si>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</si>
  <si>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</si>
  <si>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</si>
  <si>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</si>
  <si>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</si>
  <si>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</si>
  <si>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</si>
  <si>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</si>
  <si>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</si>
  <si>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</si>
  <si>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</si>
  <si>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</si>
  <si>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</si>
  <si>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</si>
  <si>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</si>
  <si>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</si>
  <si>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</si>
  <si>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</si>
  <si>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</si>
  <si>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</si>
  <si>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</si>
  <si>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</si>
  <si>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</si>
  <si>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</si>
  <si>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</si>
  <si>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</si>
  <si>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</si>
  <si>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</si>
  <si>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</si>
  <si>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</si>
  <si>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</si>
  <si>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</si>
  <si>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</si>
  <si>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</si>
  <si>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</si>
  <si>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</si>
  <si>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</si>
  <si>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</si>
  <si>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</si>
  <si>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</si>
  <si>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</si>
  <si>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</si>
  <si>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</si>
  <si>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</si>
  <si>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</si>
  <si>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</si>
  <si>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</si>
  <si>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</si>
  <si>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</si>
  <si>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</si>
  <si>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</si>
  <si>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</si>
  <si>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</si>
  <si>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</si>
  <si>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</si>
  <si>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</si>
  <si>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</si>
  <si>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</si>
  <si>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</si>
  <si>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</si>
  <si>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</si>
  <si>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</si>
  <si>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</si>
  <si>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</si>
  <si>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</si>
  <si>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</si>
  <si>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</si>
  <si>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</si>
  <si>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</si>
  <si>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</si>
  <si>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</si>
  <si>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</si>
  <si>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</si>
  <si>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</si>
  <si>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</si>
  <si>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</si>
  <si>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</si>
  <si>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</si>
  <si>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</si>
  <si>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</si>
  <si>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</si>
  <si>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</si>
  <si>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</si>
  <si>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</si>
  <si>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</si>
  <si>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</si>
  <si>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</si>
  <si>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</si>
  <si>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</si>
  <si>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</si>
  <si>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</si>
  <si>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</si>
  <si>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</si>
  <si>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</si>
  <si>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</si>
  <si>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</si>
  <si>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</si>
  <si>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</si>
  <si>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</si>
  <si>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</si>
  <si>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</si>
  <si>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</si>
  <si>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</si>
  <si>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</si>
  <si>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</si>
  <si>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</si>
  <si>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</si>
  <si>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</si>
  <si>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</si>
  <si>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</si>
  <si>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</si>
  <si>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</si>
  <si>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</si>
  <si>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</si>
  <si>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</si>
  <si>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</si>
  <si>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</si>
  <si>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</si>
  <si>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</si>
  <si>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</si>
  <si>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</si>
  <si>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</si>
  <si>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</si>
  <si>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</si>
  <si>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</si>
  <si>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</si>
  <si>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</si>
  <si>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</si>
  <si>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</si>
  <si>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</si>
  <si>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</si>
  <si>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</si>
  <si>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</si>
  <si>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</si>
  <si>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</si>
  <si>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</si>
  <si>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</si>
  <si>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</si>
  <si>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</si>
  <si>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</si>
  <si>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</si>
  <si>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</si>
  <si>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</si>
  <si>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</si>
  <si>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</si>
  <si>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</si>
  <si>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</si>
  <si>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</si>
  <si>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</si>
  <si>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</si>
  <si>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</si>
  <si>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</si>
  <si>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</si>
  <si>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</si>
  <si>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</si>
  <si>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</si>
  <si>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</si>
  <si>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</si>
  <si>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</si>
  <si>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</si>
  <si>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</si>
  <si>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</si>
  <si>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</si>
  <si>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</si>
  <si>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</si>
  <si>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</si>
  <si>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</si>
  <si>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</si>
  <si>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</si>
  <si>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</si>
  <si>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</si>
  <si>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</si>
  <si>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</si>
  <si>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</si>
  <si>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</si>
  <si>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</si>
  <si>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</si>
  <si>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</si>
  <si>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</si>
  <si>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</si>
  <si>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</si>
  <si>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</si>
  <si>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</si>
  <si>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</si>
  <si>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</si>
  <si>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</si>
  <si>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</si>
  <si>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</si>
  <si>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</si>
  <si>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</si>
  <si>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</si>
  <si>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</si>
  <si>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</si>
  <si>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</si>
  <si>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</si>
  <si>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</si>
  <si>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</si>
  <si>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</si>
  <si>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</si>
  <si>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</si>
  <si>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</si>
  <si>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</si>
  <si>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</si>
  <si>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</si>
  <si>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</si>
  <si>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</si>
  <si>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</si>
  <si>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</si>
  <si>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</si>
  <si>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</si>
  <si>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</si>
  <si>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</si>
  <si>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</si>
  <si>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</si>
  <si>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</si>
  <si>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</si>
  <si>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</si>
  <si>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</si>
  <si>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</si>
  <si>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</si>
  <si>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</si>
  <si>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</si>
  <si>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</si>
  <si>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</si>
  <si>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</si>
  <si>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</si>
  <si>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</si>
  <si>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</si>
  <si>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</si>
  <si>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</si>
  <si>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</si>
  <si>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</si>
  <si>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</si>
  <si>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</si>
  <si>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</si>
  <si>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</si>
  <si>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</si>
  <si>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</si>
  <si>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</si>
  <si>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</si>
  <si>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</si>
  <si>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</si>
  <si>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</si>
  <si>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</si>
  <si>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</si>
  <si>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</si>
  <si>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</si>
  <si>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</si>
  <si>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</si>
  <si>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</si>
  <si>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</si>
  <si>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</si>
  <si>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</si>
  <si>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</si>
  <si>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</si>
  <si>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</si>
  <si>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</si>
  <si>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</si>
  <si>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</si>
  <si>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</si>
  <si>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</si>
  <si>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</si>
  <si>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</si>
  <si>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</si>
  <si>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</si>
  <si>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</si>
  <si>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</si>
  <si>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</si>
  <si>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</si>
  <si>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</si>
  <si>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</si>
  <si>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</si>
  <si>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</si>
  <si>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</si>
  <si>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</si>
  <si>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</si>
  <si>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</si>
  <si>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</si>
  <si>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</si>
  <si>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</si>
  <si>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</si>
  <si>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</si>
  <si>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</si>
  <si>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</si>
  <si>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</si>
  <si>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</si>
  <si>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</si>
  <si>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</si>
  <si>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</si>
  <si>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</si>
  <si>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</si>
  <si>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</si>
  <si>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</si>
  <si>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</si>
  <si>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</si>
  <si>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</si>
  <si>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</si>
  <si>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</si>
  <si>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</si>
  <si>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</si>
  <si>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</si>
  <si>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</si>
  <si>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</si>
  <si>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</si>
  <si>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</si>
  <si>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</si>
  <si>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</si>
  <si>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</si>
  <si>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</si>
  <si>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</si>
  <si>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</si>
  <si>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</si>
  <si>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</si>
  <si>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</si>
  <si>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</si>
  <si>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</si>
  <si>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</si>
  <si>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</si>
  <si>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</si>
  <si>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</si>
  <si>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</si>
  <si>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</si>
  <si>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</si>
  <si>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</si>
  <si>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</si>
  <si>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</si>
  <si>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</si>
  <si>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</si>
  <si>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</si>
  <si>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</si>
  <si>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</si>
  <si>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</si>
  <si>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</si>
  <si>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</si>
  <si>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</si>
  <si>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</si>
  <si>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</si>
  <si>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</si>
  <si>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</si>
  <si>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</si>
  <si>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</si>
  <si>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</si>
  <si>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</si>
  <si>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</si>
  <si>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</si>
  <si>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</si>
  <si>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</si>
  <si>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</si>
  <si>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</si>
  <si>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</si>
  <si>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</si>
  <si>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</si>
  <si>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</si>
  <si>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</si>
  <si>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</si>
  <si>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</si>
  <si>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</si>
  <si>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</si>
  <si>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</si>
  <si>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</si>
  <si>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</si>
  <si>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</si>
  <si>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</si>
  <si>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</si>
  <si>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</si>
  <si>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</si>
  <si>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</si>
  <si>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</si>
  <si>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</si>
  <si>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</si>
  <si>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</si>
  <si>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</si>
  <si>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</si>
  <si>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</si>
  <si>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</si>
  <si>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</si>
  <si>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</si>
  <si>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</si>
  <si>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</si>
  <si>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</si>
  <si>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</si>
  <si>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</si>
  <si>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</si>
  <si>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</si>
  <si>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</si>
  <si>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</si>
  <si>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</si>
  <si>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</si>
  <si>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</si>
  <si>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</si>
  <si>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</si>
  <si>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</si>
  <si>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</si>
  <si>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</si>
  <si>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</si>
  <si>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</si>
  <si>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</si>
  <si>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</si>
  <si>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</si>
  <si>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</si>
  <si>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</si>
  <si>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</si>
  <si>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</si>
  <si>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</si>
  <si>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</si>
  <si>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</si>
  <si>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</si>
  <si>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</si>
  <si>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</si>
  <si>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</si>
  <si>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</si>
  <si>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</si>
  <si>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</si>
  <si>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</si>
  <si>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</si>
  <si>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</si>
  <si>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</si>
  <si>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</si>
  <si>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</si>
  <si>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</si>
  <si>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</si>
  <si>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</si>
  <si>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</si>
  <si>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</si>
  <si>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</si>
  <si>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</si>
  <si>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</si>
  <si>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</si>
  <si>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</si>
  <si>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</si>
  <si>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</si>
  <si>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</si>
  <si>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</si>
  <si>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</si>
  <si>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</si>
  <si>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</si>
  <si>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</si>
  <si>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</si>
  <si>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</si>
  <si>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</si>
  <si>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</si>
  <si>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</si>
  <si>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</si>
  <si>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</si>
  <si>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</si>
  <si>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</si>
  <si>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</si>
  <si>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</si>
  <si>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</si>
  <si>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</si>
  <si>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</si>
  <si>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</si>
  <si>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</si>
  <si>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</si>
  <si>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</si>
  <si>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</si>
  <si>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</si>
  <si>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</si>
  <si>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</si>
  <si>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</si>
  <si>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</si>
  <si>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</si>
  <si>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</si>
  <si>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</si>
  <si>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</si>
  <si>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</si>
  <si>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</si>
  <si>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</si>
  <si>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</si>
  <si>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</si>
  <si>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</si>
  <si>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</si>
  <si>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</si>
  <si>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</si>
  <si>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</si>
  <si>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</si>
  <si>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</si>
  <si>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</si>
  <si>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</si>
  <si>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</si>
  <si>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</si>
  <si>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</si>
  <si>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</si>
  <si>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</si>
  <si>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</si>
  <si>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</si>
  <si>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</si>
  <si>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</si>
  <si>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</si>
  <si>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</si>
  <si>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</si>
  <si>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</si>
  <si>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</si>
  <si>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</si>
  <si>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</si>
  <si>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</si>
  <si>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</si>
  <si>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</si>
  <si>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</si>
  <si>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</si>
  <si>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</si>
  <si>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</si>
  <si>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</si>
  <si>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</si>
  <si>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</si>
  <si>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</si>
  <si>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</si>
  <si>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</si>
  <si>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</si>
  <si>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</si>
  <si>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</si>
  <si>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</si>
  <si>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</si>
  <si>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</si>
  <si>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</si>
  <si>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</si>
  <si>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</si>
  <si>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</si>
  <si>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</si>
  <si>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</si>
  <si>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</si>
  <si>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</si>
  <si>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</si>
  <si>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</si>
  <si>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</si>
  <si>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</si>
  <si>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</si>
  <si>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</si>
  <si>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</si>
  <si>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</si>
  <si>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</si>
  <si>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</si>
  <si>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</si>
  <si>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</si>
  <si>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</si>
  <si>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</si>
  <si>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</si>
  <si>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</si>
  <si>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</si>
  <si>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</si>
  <si>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</si>
  <si>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</si>
  <si>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</si>
  <si>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</si>
  <si>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</si>
  <si>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</si>
  <si>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</si>
  <si>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</si>
  <si>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</si>
  <si>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</si>
  <si>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</si>
  <si>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</si>
  <si>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</si>
  <si>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</si>
  <si>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</si>
  <si>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</si>
  <si>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</si>
  <si>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</si>
  <si>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</si>
  <si>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</si>
  <si>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</si>
  <si>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</si>
  <si>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</si>
  <si>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</si>
  <si>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</si>
  <si>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</si>
  <si>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</si>
  <si>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</si>
  <si>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</si>
  <si>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</si>
  <si>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</si>
  <si>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</si>
  <si>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</si>
  <si>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</si>
  <si>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</si>
  <si>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</si>
  <si>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</si>
  <si>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</si>
  <si>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</si>
  <si>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</si>
  <si>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</si>
  <si>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</si>
  <si>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</si>
  <si>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</si>
  <si>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</si>
  <si>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</si>
  <si>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</si>
  <si>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</si>
  <si>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</si>
  <si>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</si>
  <si>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</si>
  <si>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</si>
  <si>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</si>
  <si>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</si>
  <si>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</si>
  <si>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</si>
  <si>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</si>
  <si>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</si>
  <si>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</si>
  <si>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</si>
  <si>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</si>
  <si>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</si>
  <si>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</si>
  <si>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</si>
  <si>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</si>
  <si>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</si>
  <si>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</si>
  <si>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</si>
  <si>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</si>
  <si>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</si>
  <si>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</si>
  <si>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</si>
  <si>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</si>
  <si>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</si>
  <si>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</si>
  <si>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</si>
  <si>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</si>
  <si>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</si>
  <si>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</si>
  <si>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</si>
  <si>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</si>
  <si>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</si>
  <si>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</si>
  <si>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</si>
  <si>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</si>
  <si>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</si>
  <si>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</si>
  <si>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</si>
  <si>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</si>
  <si>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</si>
  <si>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</si>
  <si>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</si>
  <si>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</si>
  <si>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</si>
  <si>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</si>
  <si>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</si>
  <si>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</si>
  <si>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</si>
  <si>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</si>
  <si>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</si>
  <si>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</si>
  <si>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</si>
  <si>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</si>
  <si>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</si>
  <si>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</si>
  <si>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</si>
  <si>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</si>
  <si>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</si>
  <si>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</si>
  <si>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</si>
  <si>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</si>
  <si>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</si>
  <si>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</si>
  <si>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</si>
  <si>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</si>
  <si>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</si>
  <si>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</si>
  <si>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</si>
  <si>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</si>
  <si>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</si>
  <si>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</si>
  <si>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</si>
  <si>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</si>
  <si>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</si>
  <si>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</si>
  <si>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</si>
  <si>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</si>
  <si>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</si>
  <si>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</si>
  <si>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</si>
  <si>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</si>
  <si>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</si>
  <si>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</si>
  <si>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</si>
  <si>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</si>
  <si>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</si>
  <si>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</si>
  <si>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</si>
  <si>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</si>
  <si>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</si>
  <si>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</si>
  <si>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</si>
  <si>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</si>
  <si>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</si>
  <si>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</si>
  <si>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</si>
  <si>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</si>
  <si>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</si>
  <si>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</si>
  <si>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</si>
  <si>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</si>
  <si>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</si>
  <si>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</si>
  <si>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</si>
  <si>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</si>
  <si>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</si>
  <si>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</si>
  <si>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</si>
  <si>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</si>
  <si>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</si>
  <si>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</si>
  <si>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</si>
  <si>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</si>
  <si>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</si>
  <si>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</si>
  <si>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</si>
  <si>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</si>
  <si>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</si>
  <si>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</si>
  <si>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</si>
  <si>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</si>
  <si>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</si>
  <si>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</si>
  <si>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</si>
  <si>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</si>
  <si>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</si>
  <si>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</si>
  <si>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</si>
  <si>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</si>
  <si>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</si>
  <si>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</si>
  <si>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</si>
  <si>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</si>
  <si>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</si>
  <si>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</si>
  <si>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</si>
  <si>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</si>
  <si>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</si>
  <si>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</si>
  <si>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</si>
  <si>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</si>
  <si>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</si>
  <si>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</si>
  <si>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</si>
  <si>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</si>
  <si>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</si>
  <si>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</si>
  <si>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</si>
  <si>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</si>
  <si>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</si>
  <si>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</si>
  <si>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</si>
  <si>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</si>
  <si>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</si>
  <si>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</si>
  <si>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</si>
  <si>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</si>
  <si>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</si>
  <si>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</si>
  <si>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</si>
  <si>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</si>
  <si>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</si>
  <si>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</si>
  <si>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</si>
  <si>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</si>
  <si>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</si>
  <si>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</si>
  <si>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</si>
  <si>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</si>
  <si>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</si>
  <si>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</si>
  <si>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</si>
  <si>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</si>
  <si>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</si>
  <si>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</si>
  <si>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</si>
  <si>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</si>
  <si>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</si>
  <si>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</si>
  <si>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</si>
  <si>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</si>
  <si>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</si>
  <si>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</si>
  <si>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</si>
  <si>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</si>
  <si>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</si>
  <si>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</si>
  <si>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</si>
  <si>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</si>
  <si>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</si>
  <si>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</si>
  <si>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</si>
  <si>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</si>
  <si>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</si>
  <si>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</si>
  <si>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</si>
  <si>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</si>
  <si>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</si>
  <si>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</si>
  <si>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</si>
  <si>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</si>
  <si>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</si>
  <si>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</si>
  <si>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</si>
  <si>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</si>
  <si>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</si>
  <si>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</si>
  <si>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</si>
  <si>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</si>
  <si>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</si>
  <si>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</si>
  <si>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</si>
  <si>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</si>
  <si>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</si>
  <si>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</si>
  <si>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</si>
  <si>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</si>
  <si>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</si>
  <si>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</si>
  <si>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</si>
  <si>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</si>
  <si>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</si>
  <si>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</si>
  <si>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</si>
  <si>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</si>
  <si>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</si>
  <si>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</si>
  <si>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</si>
  <si>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</si>
  <si>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</si>
  <si>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</si>
  <si>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</si>
  <si>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</si>
  <si>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</si>
  <si>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</si>
  <si>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</si>
  <si>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</si>
  <si>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</si>
  <si>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</si>
  <si>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</si>
  <si>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</si>
  <si>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</si>
  <si>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</si>
  <si>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</si>
  <si>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</si>
  <si>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</si>
  <si>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</si>
  <si>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</si>
  <si>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</si>
  <si>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</si>
  <si>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</si>
  <si>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</si>
  <si>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</si>
  <si>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</si>
  <si>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</si>
  <si>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</si>
  <si>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</si>
  <si>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</si>
  <si>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</si>
  <si>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</si>
  <si>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</si>
  <si>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</si>
  <si>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</si>
  <si>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</si>
  <si>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</si>
  <si>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</si>
  <si>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</si>
  <si>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</si>
  <si>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</si>
  <si>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</si>
  <si>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</si>
  <si>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</si>
  <si>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</si>
  <si>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</si>
  <si>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</si>
  <si>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</si>
  <si>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</si>
  <si>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</si>
  <si>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</si>
  <si>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</si>
  <si>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</si>
  <si>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</si>
  <si>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</si>
  <si>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</si>
  <si>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</si>
  <si>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</si>
  <si>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</si>
  <si>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</si>
  <si>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</si>
  <si>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</si>
  <si>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</si>
  <si>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</si>
  <si>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</si>
  <si>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</si>
  <si>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</si>
  <si>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</si>
  <si>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</si>
  <si>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</si>
  <si>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</si>
  <si>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</si>
  <si>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</si>
  <si>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</si>
  <si>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</si>
  <si>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</si>
  <si>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</si>
  <si>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</si>
  <si>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</si>
  <si>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</si>
  <si>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</si>
  <si>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</si>
  <si>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</si>
  <si>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</si>
  <si>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</si>
  <si>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</si>
  <si>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</si>
  <si>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</si>
  <si>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</si>
  <si>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</si>
  <si>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</si>
  <si>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</si>
  <si>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</si>
  <si>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</si>
  <si>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</si>
  <si>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</si>
  <si>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</si>
  <si>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</si>
  <si>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</si>
  <si>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</si>
  <si>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</si>
  <si>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</si>
  <si>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</si>
  <si>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</si>
  <si>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</si>
  <si>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</si>
  <si>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</si>
  <si>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</si>
  <si>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</si>
  <si>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</si>
  <si>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</si>
  <si>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</si>
  <si>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</si>
  <si>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</si>
  <si>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</si>
  <si>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</si>
  <si>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</si>
  <si>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</si>
  <si>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</si>
  <si>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</si>
  <si>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</si>
  <si>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</si>
  <si>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</si>
  <si>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</si>
  <si>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</si>
  <si>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</si>
  <si>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</si>
  <si>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</si>
  <si>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</si>
  <si>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</si>
  <si>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</si>
  <si>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</si>
  <si>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</si>
  <si>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</si>
  <si>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</si>
  <si>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</si>
  <si>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</si>
  <si>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</si>
  <si>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</si>
  <si>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</si>
  <si>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</si>
  <si>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</si>
  <si>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</si>
  <si>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</si>
  <si>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</si>
  <si>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</si>
  <si>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</si>
  <si>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</si>
  <si>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</si>
  <si>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</si>
  <si>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</si>
  <si>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</si>
  <si>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</si>
  <si>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</si>
  <si>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</si>
  <si>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</si>
  <si>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</si>
  <si>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</si>
  <si>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</si>
  <si>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</si>
  <si>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</si>
  <si>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</si>
  <si>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</si>
  <si>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</si>
  <si>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</si>
  <si>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</si>
  <si>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</si>
  <si>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</si>
  <si>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</si>
  <si>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</si>
  <si>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</si>
  <si>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</si>
  <si>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</si>
  <si>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</si>
  <si>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</si>
  <si>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</si>
  <si>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</si>
  <si>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</si>
  <si>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</si>
  <si>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</si>
  <si>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</si>
  <si>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</si>
  <si>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</si>
  <si>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</si>
  <si>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</si>
  <si>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</si>
  <si>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</si>
  <si>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</si>
  <si>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</si>
  <si>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</si>
  <si>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</si>
  <si>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</si>
  <si>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</si>
  <si>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</si>
  <si>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</si>
  <si>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</si>
  <si>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</si>
  <si>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</si>
  <si>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</si>
  <si>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</si>
  <si>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</si>
  <si>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</si>
  <si>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</si>
  <si>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</si>
  <si>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</si>
  <si>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</si>
  <si>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</si>
  <si>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</si>
  <si>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</si>
  <si>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</si>
  <si>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</si>
  <si>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</si>
  <si>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</si>
  <si>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</si>
  <si>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</si>
  <si>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</si>
  <si>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</si>
  <si>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</si>
  <si>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</si>
  <si>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</si>
  <si>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</si>
  <si>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</si>
  <si>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</si>
  <si>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</si>
  <si>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</si>
  <si>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</si>
  <si>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</si>
  <si>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</si>
  <si>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</si>
  <si>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</si>
  <si>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</si>
  <si>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</si>
  <si>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</si>
  <si>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</si>
  <si>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</si>
  <si>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</si>
  <si>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</si>
  <si>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</si>
  <si>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</si>
  <si>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</si>
  <si>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</si>
  <si>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</si>
  <si>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</si>
  <si>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</si>
  <si>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</si>
  <si>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</si>
  <si>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</si>
  <si>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</si>
  <si>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</si>
  <si>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</si>
  <si>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</si>
  <si>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</si>
  <si>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</si>
  <si>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</si>
  <si>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</si>
  <si>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</si>
  <si>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</si>
  <si>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</si>
  <si>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</si>
  <si>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</si>
  <si>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</si>
  <si>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</si>
  <si>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</si>
  <si>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</si>
  <si>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</si>
  <si>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</si>
  <si>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</si>
  <si>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</si>
  <si>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</si>
  <si>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</si>
  <si>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</si>
  <si>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</si>
  <si>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</si>
  <si>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</si>
  <si>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</si>
  <si>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</si>
  <si>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</si>
  <si>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</si>
  <si>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</si>
  <si>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</si>
  <si>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</si>
  <si>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</si>
  <si>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</si>
  <si>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</si>
  <si>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</si>
  <si>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</si>
  <si>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</si>
  <si>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</si>
  <si>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</si>
  <si>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</si>
  <si>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</si>
  <si>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</si>
  <si>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</si>
  <si>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</si>
  <si>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</si>
  <si>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</si>
  <si>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</si>
  <si>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</si>
  <si>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</si>
  <si>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</si>
  <si>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</si>
  <si>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</si>
  <si>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</si>
  <si>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</si>
  <si>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</si>
  <si>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</si>
  <si>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</si>
  <si>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</si>
  <si>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</si>
  <si>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</si>
  <si>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</si>
  <si>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</si>
  <si>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</si>
  <si>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</si>
  <si>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</si>
  <si>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</si>
  <si>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</si>
  <si>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</si>
  <si>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</si>
  <si>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</si>
  <si>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</si>
  <si>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</si>
  <si>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</si>
  <si>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</si>
  <si>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</si>
  <si>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</si>
  <si>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</si>
  <si>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</si>
  <si>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</si>
  <si>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</si>
  <si>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</si>
  <si>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</si>
  <si>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</si>
  <si>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</si>
  <si>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</si>
  <si>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</si>
  <si>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</si>
  <si>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</si>
  <si>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</si>
  <si>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</si>
  <si>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</si>
  <si>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</si>
  <si>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</si>
  <si>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</si>
  <si>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</si>
  <si>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</si>
  <si>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</si>
  <si>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</si>
  <si>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</si>
  <si>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</si>
  <si>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</si>
  <si>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</si>
  <si>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</si>
  <si>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</si>
  <si>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</si>
  <si>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</si>
  <si>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</si>
  <si>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</si>
  <si>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</si>
  <si>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</si>
  <si>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</si>
  <si>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</si>
  <si>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</si>
  <si>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</si>
  <si>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</si>
  <si>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</si>
  <si>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</si>
  <si>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</si>
  <si>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</si>
  <si>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</si>
  <si>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</si>
  <si>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</si>
  <si>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</si>
  <si>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</si>
  <si>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</si>
  <si>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</si>
  <si>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</si>
  <si>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</si>
  <si>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</si>
  <si>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</si>
  <si>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</si>
  <si>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</si>
  <si>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</si>
  <si>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</si>
  <si>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</si>
  <si>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</si>
  <si>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</si>
  <si>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</si>
  <si>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</si>
  <si>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</si>
  <si>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</si>
  <si>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</si>
  <si>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</si>
  <si>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</si>
  <si>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</si>
  <si>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</si>
  <si>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</si>
  <si>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</si>
  <si>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</si>
  <si>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</si>
  <si>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</si>
  <si>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</si>
  <si>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</si>
  <si>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</si>
  <si>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</si>
  <si>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</si>
  <si>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</si>
  <si>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</si>
  <si>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</si>
  <si>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</si>
  <si>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</si>
  <si>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</si>
  <si>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</si>
  <si>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</si>
  <si>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</si>
  <si>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</si>
  <si>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</si>
  <si>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</si>
  <si>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</si>
  <si>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</si>
  <si>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</si>
  <si>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</si>
  <si>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</si>
  <si>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</si>
  <si>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</si>
  <si>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</si>
  <si>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</si>
  <si>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</si>
  <si>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</si>
  <si>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</si>
  <si>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</si>
  <si>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</si>
  <si>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</si>
  <si>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</si>
  <si>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</si>
  <si>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</si>
  <si>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</si>
  <si>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</si>
  <si>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</si>
  <si>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</si>
  <si>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</si>
  <si>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</si>
  <si>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</si>
  <si>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</si>
  <si>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</si>
  <si>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</si>
  <si>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</si>
  <si>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</si>
  <si>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</si>
  <si>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</si>
  <si>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</si>
  <si>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</si>
  <si>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</si>
  <si>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</si>
  <si>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</si>
  <si>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</si>
  <si>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</si>
  <si>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</si>
  <si>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</si>
  <si>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</si>
  <si>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</si>
  <si>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</si>
  <si>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</si>
  <si>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</si>
  <si>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</si>
  <si>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</si>
  <si>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</si>
  <si>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</si>
  <si>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</si>
  <si>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</si>
  <si>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</si>
  <si>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</si>
  <si>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</si>
  <si>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</si>
  <si>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</si>
  <si>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</si>
  <si>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</si>
  <si>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</si>
  <si>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</si>
  <si>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</si>
  <si>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</si>
  <si>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</si>
  <si>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</si>
  <si>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</si>
  <si>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</si>
  <si>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</si>
  <si>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</si>
  <si>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</si>
  <si>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</si>
  <si>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</si>
  <si>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</si>
  <si>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</si>
  <si>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</si>
  <si>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</si>
  <si>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</si>
  <si>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</si>
  <si>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</si>
  <si>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</si>
  <si>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</si>
  <si>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</si>
  <si>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</si>
  <si>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</si>
  <si>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</si>
  <si>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</si>
  <si>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</si>
  <si>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</si>
  <si>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</si>
  <si>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</si>
  <si>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</si>
  <si>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</si>
  <si>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</si>
  <si>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</si>
  <si>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</si>
  <si>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</si>
  <si>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</si>
  <si>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</si>
  <si>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</si>
  <si>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</si>
  <si>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</si>
  <si>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</si>
  <si>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</si>
  <si>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</si>
  <si>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</si>
  <si>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</si>
  <si>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</si>
  <si>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</si>
  <si>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</si>
  <si>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</si>
  <si>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</si>
  <si>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</si>
  <si>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</si>
  <si>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</si>
  <si>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</si>
  <si>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</si>
  <si>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</si>
  <si>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</si>
  <si>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</si>
  <si>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</si>
  <si>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</si>
  <si>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</si>
  <si>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</si>
  <si>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</si>
  <si>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</si>
  <si>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</si>
  <si>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</si>
  <si>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</si>
  <si>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</si>
  <si>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</si>
  <si>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</si>
  <si>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</si>
  <si>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</si>
  <si>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</si>
  <si>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</si>
  <si>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</si>
  <si>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</si>
  <si>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</si>
  <si>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</si>
  <si>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</si>
  <si>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</si>
  <si>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</si>
  <si>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</si>
  <si>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</si>
  <si>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</si>
  <si>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</si>
  <si>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</si>
  <si>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</si>
  <si>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</si>
  <si>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</si>
  <si>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</si>
  <si>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</si>
  <si>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</si>
  <si>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</si>
  <si>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</si>
  <si>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</si>
  <si>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</si>
  <si>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</si>
  <si>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</si>
  <si>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</si>
  <si>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</si>
  <si>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</si>
  <si>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</si>
  <si>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</si>
  <si>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</si>
  <si>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</si>
  <si>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</si>
  <si>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</si>
  <si>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</si>
  <si>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</si>
  <si>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</si>
  <si>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</si>
  <si>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</si>
  <si>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</si>
  <si>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</si>
  <si>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</si>
  <si>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</si>
  <si>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</si>
  <si>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</si>
  <si>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</si>
  <si>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</si>
  <si>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</si>
  <si>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</si>
  <si>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</si>
  <si>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</si>
  <si>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</si>
  <si>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</si>
  <si>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</si>
  <si>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</si>
  <si>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</si>
  <si>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</si>
  <si>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</si>
  <si>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</si>
  <si>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</si>
  <si>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</si>
  <si>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</si>
  <si>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</si>
  <si>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</si>
  <si>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</si>
  <si>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</si>
  <si>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</si>
  <si>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</si>
  <si>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</si>
  <si>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</si>
  <si>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</si>
  <si>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</si>
  <si>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</si>
  <si>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</si>
  <si>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</si>
  <si>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</si>
  <si>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</si>
  <si>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</si>
  <si>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</si>
  <si>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</si>
  <si>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</si>
  <si>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</si>
  <si>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</si>
  <si>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</si>
  <si>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</si>
  <si>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</si>
  <si>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</si>
  <si>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</si>
  <si>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</si>
  <si>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</si>
  <si>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</si>
  <si>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</si>
  <si>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</si>
  <si>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</si>
  <si>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</si>
  <si>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</si>
  <si>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</si>
  <si>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</si>
  <si>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</si>
  <si>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</si>
  <si>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</si>
  <si>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</si>
  <si>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</si>
  <si>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</si>
  <si>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</si>
  <si>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</si>
  <si>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</si>
  <si>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</si>
  <si>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</si>
  <si>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</si>
  <si>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</si>
  <si>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</si>
  <si>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</si>
  <si>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</si>
  <si>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</si>
  <si>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</si>
  <si>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</si>
  <si>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</si>
  <si>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</si>
  <si>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</si>
  <si>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</si>
  <si>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</si>
  <si>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</si>
  <si>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</si>
  <si>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</si>
  <si>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</si>
  <si>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</si>
  <si>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</si>
  <si>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</si>
  <si>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</si>
  <si>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</si>
  <si>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</si>
  <si>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</si>
  <si>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</si>
  <si>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</si>
  <si>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</si>
  <si>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</si>
  <si>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</si>
  <si>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</si>
  <si>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</si>
  <si>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</si>
  <si>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</si>
  <si>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</si>
  <si>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</si>
  <si>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</si>
  <si>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</si>
  <si>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</si>
  <si>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</si>
  <si>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</si>
  <si>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</si>
  <si>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</si>
  <si>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</si>
  <si>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</si>
  <si>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</si>
  <si>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</si>
  <si>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</si>
  <si>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</si>
  <si>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</si>
  <si>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</si>
  <si>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</si>
  <si>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</si>
  <si>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</si>
  <si>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</si>
  <si>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</si>
  <si>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</si>
  <si>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</si>
  <si>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</si>
  <si>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</si>
  <si>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</si>
  <si>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</si>
  <si>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</si>
  <si>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</si>
  <si>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</si>
  <si>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</si>
  <si>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</si>
  <si>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</si>
  <si>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</si>
  <si>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</si>
  <si>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</si>
  <si>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</si>
  <si>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</si>
  <si>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</si>
  <si>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</si>
  <si>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</si>
  <si>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</si>
  <si>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</si>
  <si>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</si>
  <si>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</si>
  <si>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</si>
  <si>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</si>
  <si>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</si>
  <si>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</si>
  <si>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</si>
  <si>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</si>
  <si>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</si>
  <si>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</si>
  <si>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</si>
  <si>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</si>
  <si>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</si>
  <si>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</si>
  <si>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</si>
  <si>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</si>
  <si>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</si>
  <si>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</si>
  <si>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</si>
  <si>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</si>
  <si>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</si>
  <si>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</si>
  <si>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</si>
  <si>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</si>
  <si>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</si>
  <si>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</si>
  <si>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</si>
  <si>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</si>
  <si>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</si>
  <si>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</si>
  <si>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</si>
  <si>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</si>
  <si>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</si>
  <si>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</si>
  <si>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</si>
  <si>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</si>
  <si>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</si>
  <si>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</si>
  <si>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</si>
  <si>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</si>
  <si>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</si>
  <si>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</si>
  <si>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</si>
  <si>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</si>
  <si>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</si>
  <si>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</si>
  <si>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</si>
  <si>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</si>
  <si>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</si>
  <si>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</si>
  <si>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</si>
  <si>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</si>
  <si>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</si>
  <si>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</si>
  <si>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</si>
  <si>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</si>
  <si>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</si>
  <si>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</si>
  <si>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</si>
  <si>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</si>
  <si>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</si>
  <si>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</si>
  <si>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</si>
  <si>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</si>
  <si>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</si>
  <si>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</si>
  <si>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</si>
  <si>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</si>
  <si>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</si>
  <si>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</si>
  <si>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</si>
  <si>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</si>
  <si>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</si>
  <si>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</si>
  <si>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</si>
  <si>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</si>
  <si>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</si>
  <si>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</si>
  <si>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</si>
  <si>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</si>
  <si>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</si>
  <si>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</si>
  <si>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</si>
  <si>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</si>
  <si>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</si>
  <si>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</si>
  <si>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</si>
  <si>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</si>
  <si>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</si>
  <si>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</si>
  <si>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</si>
  <si>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</si>
  <si>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</si>
  <si>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</si>
  <si>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</si>
  <si>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</si>
  <si>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</si>
  <si>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</si>
  <si>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</si>
  <si>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</si>
  <si>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</si>
  <si>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</si>
  <si>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</si>
  <si>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</si>
  <si>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</si>
  <si>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</si>
  <si>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</si>
  <si>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</si>
  <si>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</si>
  <si>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</si>
  <si>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</si>
  <si>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</si>
  <si>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</si>
  <si>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</si>
  <si>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</si>
  <si>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</si>
  <si>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</si>
  <si>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</si>
  <si>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</si>
  <si>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</si>
  <si>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</si>
  <si>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</si>
  <si>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</si>
  <si>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</si>
  <si>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</si>
  <si>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</si>
  <si>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</si>
  <si>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</si>
  <si>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</si>
  <si>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</si>
  <si>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</si>
  <si>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</si>
  <si>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</si>
  <si>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</si>
  <si>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</si>
  <si>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</si>
  <si>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</si>
  <si>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</si>
  <si>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</si>
  <si>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</si>
  <si>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</si>
  <si>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</si>
  <si>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</si>
  <si>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</si>
  <si>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</si>
  <si>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</si>
  <si>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</si>
  <si>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</si>
  <si>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</si>
  <si>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</si>
  <si>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</si>
  <si>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</si>
  <si>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</si>
  <si>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</si>
  <si>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</si>
  <si>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</si>
  <si>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</si>
  <si>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</si>
  <si>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</si>
  <si>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</si>
  <si>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</si>
  <si>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</si>
  <si>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</si>
  <si>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</si>
  <si>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</si>
  <si>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</si>
  <si>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</si>
  <si>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</si>
  <si>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</si>
  <si>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</si>
  <si>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</si>
  <si>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</si>
  <si>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</si>
  <si>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</si>
  <si>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</si>
  <si>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</si>
  <si>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</si>
  <si>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</si>
  <si>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</si>
  <si>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</si>
  <si>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</si>
  <si>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</si>
  <si>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</si>
  <si>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</si>
  <si>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</si>
  <si>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</si>
  <si>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</si>
  <si>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</si>
  <si>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</si>
  <si>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</si>
  <si>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</si>
  <si>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</si>
  <si>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</si>
  <si>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</si>
  <si>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</si>
  <si>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</si>
  <si>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</si>
  <si>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</si>
  <si>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</si>
  <si>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</si>
  <si>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</si>
  <si>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</si>
  <si>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</si>
  <si>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</si>
  <si>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</si>
  <si>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</si>
  <si>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</si>
  <si>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</si>
  <si>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</si>
  <si>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</si>
  <si>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</si>
  <si>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</si>
  <si>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</si>
  <si>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</si>
  <si>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</si>
  <si>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</si>
  <si>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</si>
  <si>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</si>
  <si>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</si>
  <si>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</si>
  <si>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</si>
  <si>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</si>
  <si>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</si>
  <si>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</si>
  <si>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</si>
  <si>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</si>
  <si>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</si>
  <si>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</si>
  <si>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</si>
  <si>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</si>
  <si>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</si>
  <si>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</si>
  <si>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</si>
  <si>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</si>
  <si>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</si>
  <si>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</si>
  <si>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</si>
  <si>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</si>
  <si>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</si>
  <si>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</si>
  <si>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</si>
  <si>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</si>
  <si>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</si>
  <si>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</si>
  <si>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</si>
  <si>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</si>
  <si>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</si>
  <si>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</si>
  <si>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</si>
  <si>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</si>
  <si>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</si>
  <si>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</si>
  <si>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</si>
  <si>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</si>
  <si>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</si>
  <si>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</si>
  <si>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</si>
  <si>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</si>
  <si>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</si>
  <si>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</si>
  <si>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</si>
  <si>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</si>
  <si>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</si>
  <si>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</si>
  <si>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</si>
  <si>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</si>
  <si>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</si>
  <si>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</si>
  <si>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</si>
  <si>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</si>
  <si>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</si>
  <si>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</si>
  <si>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</si>
  <si>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</si>
  <si>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</si>
  <si>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</si>
  <si>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</si>
  <si>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</si>
  <si>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</si>
  <si>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</si>
  <si>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</si>
  <si>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</si>
  <si>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</si>
  <si>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</si>
  <si>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</si>
  <si>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</si>
  <si>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</si>
  <si>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</si>
  <si>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</si>
  <si>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</si>
  <si>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</si>
  <si>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</si>
  <si>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</si>
  <si>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</si>
  <si>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</si>
  <si>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</si>
  <si>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</si>
  <si>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</si>
  <si>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</si>
  <si>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</si>
  <si>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</si>
  <si>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</si>
  <si>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</si>
  <si>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</si>
  <si>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</si>
  <si>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</si>
  <si>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</si>
  <si>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</si>
  <si>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</si>
  <si>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</si>
  <si>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</si>
  <si>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</si>
  <si>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</si>
  <si>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</si>
  <si>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</si>
  <si>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</si>
  <si>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</si>
  <si>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</si>
  <si>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</si>
  <si>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</si>
  <si>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</si>
  <si>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</si>
  <si>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</si>
  <si>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</si>
  <si>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</si>
  <si>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</si>
  <si>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</si>
  <si>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</si>
  <si>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</si>
  <si>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</si>
  <si>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</si>
  <si>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</si>
  <si>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</si>
  <si>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</si>
  <si>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</si>
  <si>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</si>
  <si>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</si>
  <si>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</si>
  <si>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</si>
  <si>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</si>
  <si>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</si>
  <si>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</si>
  <si>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</si>
  <si>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</si>
  <si>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</si>
  <si>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</si>
  <si>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</si>
  <si>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</si>
  <si>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</si>
  <si>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</si>
  <si>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</si>
  <si>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</si>
  <si>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</si>
  <si>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</si>
  <si>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</si>
  <si>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</si>
  <si>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</si>
  <si>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</si>
  <si>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</si>
  <si>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</si>
  <si>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</si>
  <si>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</si>
  <si>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</si>
  <si>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</si>
  <si>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</si>
  <si>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</si>
  <si>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</si>
  <si>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</si>
  <si>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</si>
  <si>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</si>
  <si>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</si>
  <si>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</si>
  <si>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</si>
  <si>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</si>
  <si>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</si>
  <si>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</si>
  <si>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</si>
  <si>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</si>
  <si>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</si>
  <si>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</si>
  <si>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</si>
  <si>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</si>
  <si>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</si>
  <si>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</si>
  <si>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</si>
  <si>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</si>
  <si>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</si>
  <si>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</si>
  <si>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</si>
  <si>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</si>
  <si>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</si>
  <si>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</si>
  <si>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</si>
  <si>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</si>
  <si>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</si>
  <si>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</si>
  <si>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</si>
  <si>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</si>
  <si>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</si>
  <si>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</si>
  <si>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</si>
  <si>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</si>
  <si>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</si>
  <si>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</si>
  <si>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</si>
  <si>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</si>
  <si>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</si>
  <si>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</si>
  <si>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</si>
  <si>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</si>
  <si>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</si>
  <si>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</si>
  <si>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</si>
  <si>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</si>
  <si>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</si>
  <si>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</si>
  <si>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</si>
  <si>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</si>
  <si>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</si>
  <si>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</si>
  <si>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</si>
  <si>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</si>
  <si>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</si>
  <si>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</si>
  <si>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</si>
  <si>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</si>
  <si>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</si>
  <si>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</si>
  <si>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</si>
  <si>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</si>
  <si>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</si>
  <si>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</si>
  <si>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</si>
  <si>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</si>
  <si>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</si>
  <si>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</si>
  <si>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</si>
  <si>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</si>
  <si>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</si>
  <si>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</si>
  <si>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</si>
  <si>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</si>
  <si>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</si>
  <si>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</si>
  <si>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</si>
  <si>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</si>
  <si>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</si>
  <si>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</si>
  <si>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</si>
  <si>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</si>
  <si>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</si>
  <si>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</si>
  <si>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</si>
  <si>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</si>
  <si>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</si>
  <si>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</si>
  <si>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</si>
  <si>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</si>
  <si>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</si>
  <si>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</si>
  <si>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</si>
  <si>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</si>
  <si>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</si>
  <si>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</si>
  <si>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</si>
  <si>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</si>
  <si>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</si>
  <si>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</si>
  <si>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</si>
  <si>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</si>
  <si>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</si>
  <si>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</si>
  <si>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</si>
  <si>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</si>
  <si>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</si>
  <si>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</si>
  <si>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</si>
  <si>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</si>
  <si>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</si>
  <si>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</si>
  <si>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</si>
  <si>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</si>
  <si>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</si>
  <si>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</si>
  <si>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</si>
  <si>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</si>
  <si>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</si>
  <si>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</si>
  <si>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</si>
  <si>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</si>
  <si>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</si>
  <si>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</si>
  <si>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</si>
  <si>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</si>
  <si>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</si>
  <si>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</si>
  <si>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</si>
  <si>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</si>
  <si>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</si>
  <si>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</si>
  <si>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</si>
  <si>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</si>
  <si>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</si>
  <si>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</si>
  <si>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</si>
  <si>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</si>
  <si>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</si>
  <si>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</si>
  <si>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</si>
  <si>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</si>
  <si>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</si>
  <si>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</si>
  <si>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</si>
  <si>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</si>
  <si>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</si>
  <si>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</si>
  <si>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</si>
  <si>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</si>
  <si>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</si>
  <si>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</si>
  <si>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</si>
  <si>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</si>
  <si>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</si>
  <si>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</si>
  <si>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</si>
  <si>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</si>
  <si>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</si>
  <si>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</si>
  <si>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</si>
  <si>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</si>
  <si>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</si>
  <si>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</si>
  <si>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</si>
  <si>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</si>
  <si>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</si>
  <si>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</si>
  <si>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</si>
  <si>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</si>
  <si>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</si>
  <si>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</si>
  <si>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</si>
  <si>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</si>
  <si>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</si>
  <si>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</si>
  <si>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</si>
  <si>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</si>
  <si>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</si>
  <si>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</si>
  <si>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</si>
  <si>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</si>
  <si>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</si>
  <si>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</si>
  <si>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</si>
  <si>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</si>
  <si>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</si>
  <si>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</si>
  <si>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</si>
  <si>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</si>
  <si>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</si>
  <si>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</si>
  <si>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</si>
  <si>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</si>
  <si>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</si>
  <si>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</si>
  <si>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</si>
  <si>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</si>
  <si>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</si>
  <si>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</si>
  <si>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</si>
  <si>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</si>
  <si>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</si>
  <si>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</si>
  <si>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</si>
  <si>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</si>
  <si>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</si>
  <si>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</si>
  <si>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</si>
  <si>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</si>
  <si>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</si>
  <si>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</si>
  <si>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</si>
  <si>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</si>
  <si>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</si>
  <si>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</si>
  <si>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</si>
  <si>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</si>
  <si>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</si>
  <si>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</si>
  <si>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</si>
  <si>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</si>
  <si>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</si>
  <si>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</si>
  <si>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</si>
  <si>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</si>
  <si>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</si>
  <si>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</si>
  <si>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</si>
  <si>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</si>
  <si>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</si>
  <si>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</si>
  <si>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</si>
  <si>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</si>
  <si>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</si>
  <si>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</si>
  <si>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</si>
  <si>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</si>
  <si>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</si>
  <si>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</si>
  <si>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</si>
  <si>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</si>
  <si>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</si>
  <si>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</si>
  <si>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</si>
  <si>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</si>
  <si>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</si>
  <si>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</si>
  <si>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</si>
  <si>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</si>
  <si>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</si>
  <si>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</si>
  <si>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</si>
  <si>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</si>
  <si>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</si>
  <si>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</si>
  <si>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</si>
  <si>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</si>
  <si>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</si>
  <si>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</si>
  <si>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</si>
  <si>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</si>
  <si>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</si>
  <si>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</si>
  <si>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</si>
  <si>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</si>
  <si>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</si>
  <si>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</si>
  <si>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</si>
  <si>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</si>
  <si>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</si>
  <si>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</si>
  <si>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</si>
  <si>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</si>
  <si>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</si>
  <si>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</si>
  <si>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</si>
  <si>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</si>
  <si>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</si>
  <si>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</si>
  <si>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</si>
  <si>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</si>
  <si>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</si>
  <si>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</si>
  <si>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</si>
  <si>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</si>
  <si>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</si>
  <si>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</si>
  <si>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</si>
  <si>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</si>
  <si>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</si>
  <si>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</si>
  <si>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</si>
  <si>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</si>
  <si>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</si>
  <si>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</si>
  <si>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</si>
  <si>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</si>
  <si>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</si>
  <si>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</si>
  <si>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</si>
  <si>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</si>
  <si>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</si>
  <si>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</si>
  <si>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</si>
  <si>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</si>
  <si>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</si>
  <si>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</si>
  <si>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</si>
  <si>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</si>
  <si>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</si>
  <si>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</si>
  <si>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</si>
  <si>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</si>
  <si>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</si>
  <si>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</si>
  <si>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</si>
  <si>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</si>
  <si>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</si>
  <si>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</si>
  <si>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</si>
  <si>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</si>
  <si>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</si>
  <si>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</si>
  <si>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</si>
  <si>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</si>
  <si>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</si>
  <si>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</si>
  <si>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</si>
  <si>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</si>
  <si>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</si>
  <si>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</si>
  <si>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</si>
  <si>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</si>
  <si>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</si>
  <si>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</si>
  <si>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</si>
  <si>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</si>
  <si>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</si>
  <si>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</si>
  <si>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</si>
  <si>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</si>
  <si>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</si>
  <si>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</si>
  <si>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</si>
  <si>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</si>
  <si>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</si>
  <si>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</si>
  <si>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</si>
  <si>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</si>
  <si>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</si>
  <si>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</si>
  <si>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</si>
  <si>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</si>
  <si>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</si>
  <si>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</si>
  <si>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</si>
  <si>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</si>
  <si>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</si>
  <si>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</si>
  <si>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</si>
  <si>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</si>
  <si>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</si>
  <si>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</si>
  <si>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</si>
  <si>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</si>
  <si>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</si>
  <si>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</si>
  <si>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</si>
  <si>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</si>
  <si>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</si>
  <si>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</si>
  <si>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</si>
  <si>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</si>
  <si>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</si>
  <si>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</si>
  <si>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</si>
  <si>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</si>
  <si>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</si>
  <si>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</si>
  <si>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</si>
  <si>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</si>
  <si>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</si>
  <si>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</si>
  <si>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</si>
  <si>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</si>
  <si>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</si>
  <si>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</si>
  <si>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</si>
  <si>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</si>
  <si>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</si>
  <si>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</si>
  <si>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</si>
  <si>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</si>
  <si>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</si>
  <si>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</si>
  <si>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</si>
  <si>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</si>
  <si>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</si>
  <si>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</si>
  <si>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</si>
  <si>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</si>
  <si>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</si>
  <si>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</si>
  <si>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</si>
  <si>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</si>
  <si>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</si>
  <si>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</si>
  <si>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</si>
  <si>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</si>
  <si>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</si>
  <si>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</si>
  <si>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</si>
  <si>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</si>
  <si>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</si>
  <si>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</si>
  <si>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</si>
  <si>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</si>
  <si>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</si>
  <si>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</si>
  <si>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</si>
  <si>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</si>
  <si>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</si>
  <si>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</si>
  <si>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</si>
  <si>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</si>
  <si>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</si>
  <si>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</si>
  <si>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</si>
  <si>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</si>
  <si>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</si>
  <si>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</si>
  <si>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</si>
  <si>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</si>
  <si>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</si>
  <si>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</si>
  <si>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</si>
  <si>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</si>
  <si>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</si>
  <si>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</si>
  <si>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</si>
  <si>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</si>
  <si>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</si>
  <si>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</si>
  <si>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</si>
  <si>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</si>
  <si>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</si>
  <si>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</si>
  <si>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</si>
  <si>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</si>
  <si>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</si>
  <si>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</si>
  <si>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</si>
  <si>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</si>
  <si>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</si>
  <si>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</si>
  <si>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</si>
  <si>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</si>
  <si>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</si>
  <si>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</si>
  <si>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</si>
  <si>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</si>
  <si>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</si>
  <si>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</si>
  <si>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</si>
  <si>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</si>
  <si>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</si>
  <si>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</si>
  <si>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</si>
  <si>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</si>
  <si>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</si>
  <si>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</si>
  <si>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</si>
  <si>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</si>
  <si>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</si>
  <si>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</si>
  <si>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</si>
  <si>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</si>
  <si>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</si>
  <si>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</si>
  <si>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</si>
  <si>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</si>
  <si>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</si>
  <si>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</si>
  <si>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</si>
  <si>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</si>
  <si>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</si>
  <si>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</si>
  <si>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</si>
  <si>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</si>
  <si>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</si>
  <si>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</si>
  <si>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</si>
  <si>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</si>
  <si>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</si>
  <si>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</si>
  <si>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</si>
  <si>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</si>
  <si>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</si>
  <si>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</si>
  <si>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</si>
  <si>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</si>
  <si>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</si>
  <si>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</si>
  <si>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</si>
  <si>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</si>
  <si>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</si>
  <si>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</si>
  <si>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</si>
  <si>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</si>
  <si>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</si>
  <si>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</si>
  <si>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</si>
  <si>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</si>
  <si>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</si>
  <si>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</si>
  <si>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</si>
  <si>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</si>
  <si>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</si>
  <si>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</si>
  <si>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</si>
  <si>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</si>
  <si>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</si>
  <si>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</si>
  <si>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</si>
  <si>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</si>
  <si>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</si>
  <si>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</si>
  <si>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</si>
  <si>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</si>
  <si>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</si>
  <si>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</si>
  <si>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</si>
  <si>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</si>
  <si>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</si>
  <si>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</si>
  <si>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</si>
  <si>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</si>
  <si>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</si>
  <si>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</si>
  <si>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</si>
  <si>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</si>
  <si>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</si>
  <si>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</si>
  <si>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</si>
  <si>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</si>
  <si>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</si>
  <si>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</si>
  <si>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</si>
  <si>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</si>
  <si>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</si>
  <si>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</si>
  <si>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</si>
  <si>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</si>
  <si>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</si>
  <si>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</si>
  <si>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</si>
  <si>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</si>
  <si>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</si>
  <si>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</si>
  <si>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</si>
  <si>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</si>
  <si>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</si>
  <si>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</si>
  <si>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</si>
  <si>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</si>
  <si>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</si>
  <si>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</si>
  <si>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</si>
  <si>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</si>
  <si>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</si>
  <si>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</si>
  <si>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</si>
  <si>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</si>
  <si>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</si>
  <si>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</si>
  <si>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</si>
  <si>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</si>
  <si>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</si>
  <si>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</si>
  <si>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</si>
  <si>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</si>
  <si>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</si>
  <si>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</si>
  <si>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</si>
  <si>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</si>
  <si>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</si>
  <si>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</si>
  <si>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</si>
  <si>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</si>
  <si>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</si>
  <si>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</si>
  <si>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</si>
  <si>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</si>
  <si>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</si>
  <si>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</si>
  <si>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</si>
  <si>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</si>
  <si>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</si>
  <si>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</si>
  <si>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</si>
  <si>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</si>
  <si>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</si>
  <si>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</si>
  <si>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</si>
  <si>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</si>
  <si>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</si>
  <si>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</si>
  <si>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</si>
  <si>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</si>
  <si>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</si>
  <si>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</si>
  <si>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</si>
  <si>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</si>
  <si>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</si>
  <si>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</si>
  <si>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</si>
  <si>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</si>
  <si>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</si>
  <si>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</si>
  <si>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</si>
  <si>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</si>
  <si>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</si>
  <si>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</si>
  <si>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</si>
  <si>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</si>
  <si>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</si>
  <si>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</si>
  <si>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</si>
  <si>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</si>
  <si>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</si>
  <si>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</si>
  <si>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</si>
  <si>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</si>
  <si>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</si>
  <si>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</si>
  <si>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</si>
  <si>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</si>
  <si>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</si>
  <si>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</si>
  <si>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</si>
  <si>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</si>
  <si>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</si>
  <si>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</si>
  <si>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</si>
  <si>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</si>
  <si>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</si>
  <si>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</si>
  <si>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</si>
  <si>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</si>
  <si>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</si>
  <si>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</si>
  <si>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</si>
  <si>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</si>
  <si>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</si>
  <si>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</si>
  <si>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</si>
  <si>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</si>
  <si>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</si>
  <si>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</si>
  <si>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</si>
  <si>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</si>
  <si>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</si>
  <si>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</si>
  <si>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</si>
  <si>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</si>
  <si>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</si>
  <si>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</si>
  <si>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</si>
  <si>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</si>
  <si>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</si>
  <si>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</si>
  <si>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</si>
  <si>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</si>
  <si>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</si>
  <si>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</si>
  <si>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</si>
  <si>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</si>
  <si>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</si>
  <si>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</si>
  <si>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</si>
  <si>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</si>
  <si>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</si>
  <si>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</si>
  <si>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</si>
  <si>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</si>
  <si>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</si>
  <si>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</si>
  <si>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</si>
  <si>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</si>
  <si>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</si>
  <si>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</si>
  <si>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</si>
  <si>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</si>
  <si>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</si>
  <si>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</si>
  <si>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</si>
  <si>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</si>
  <si>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</si>
  <si>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</si>
  <si>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</si>
  <si>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</si>
  <si>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</si>
  <si>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</si>
  <si>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</si>
  <si>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</si>
  <si>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</si>
  <si>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</si>
  <si>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</si>
  <si>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</si>
  <si>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</si>
  <si>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</si>
  <si>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</si>
  <si>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</si>
  <si>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</si>
  <si>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</si>
  <si>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</si>
  <si>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</si>
  <si>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</si>
  <si>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</si>
  <si>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</si>
  <si>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</si>
  <si>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</si>
  <si>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</si>
  <si>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</si>
  <si>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</si>
  <si>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</si>
  <si>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</si>
  <si>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</si>
  <si>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</si>
  <si>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</si>
  <si>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</si>
  <si>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</si>
  <si>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</si>
  <si>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</si>
  <si>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</si>
  <si>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</si>
  <si>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</si>
  <si>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</si>
  <si>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</si>
  <si>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</si>
  <si>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</si>
  <si>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</si>
  <si>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</si>
  <si>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</si>
  <si>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</si>
  <si>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</si>
  <si>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</si>
  <si>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</si>
  <si>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</si>
  <si>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</si>
  <si>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</si>
  <si>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</si>
  <si>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</si>
  <si>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</si>
  <si>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</si>
  <si>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</si>
  <si>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</si>
  <si>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</si>
  <si>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</si>
  <si>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</si>
  <si>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</si>
  <si>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</si>
  <si>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</si>
  <si>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</si>
  <si>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</si>
  <si>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</si>
  <si>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</si>
  <si>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</si>
  <si>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</si>
  <si>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</si>
  <si>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</si>
  <si>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</si>
  <si>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</si>
  <si>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</si>
  <si>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</si>
  <si>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</si>
  <si>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</si>
  <si>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</si>
  <si>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</si>
  <si>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</si>
  <si>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</si>
  <si>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</si>
  <si>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</si>
  <si>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</si>
  <si>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</si>
  <si>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</si>
  <si>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</si>
  <si>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</si>
  <si>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</si>
  <si>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</si>
  <si>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</si>
  <si>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</si>
  <si>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</si>
  <si>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</si>
  <si>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</si>
  <si>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</si>
  <si>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</si>
  <si>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</si>
  <si>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</si>
  <si>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</si>
  <si>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</si>
  <si>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</si>
  <si>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</si>
  <si>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</si>
  <si>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</si>
  <si>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</si>
  <si>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</si>
  <si>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</si>
  <si>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</si>
  <si>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</si>
  <si>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</si>
  <si>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</si>
  <si>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</si>
  <si>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</si>
  <si>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</si>
  <si>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</si>
  <si>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</si>
  <si>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</si>
  <si>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</si>
  <si>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</si>
  <si>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</si>
  <si>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</si>
  <si>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</si>
  <si>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</si>
  <si>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</si>
  <si>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</si>
  <si>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</si>
  <si>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</si>
  <si>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</si>
  <si>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</si>
  <si>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</si>
  <si>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</si>
  <si>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</si>
  <si>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</si>
  <si>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</si>
  <si>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</si>
  <si>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</si>
  <si>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</si>
  <si>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</si>
  <si>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</si>
  <si>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</si>
  <si>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</si>
  <si>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</si>
  <si>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</si>
  <si>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</si>
  <si>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</si>
  <si>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</si>
  <si>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</si>
  <si>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</si>
  <si>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</si>
  <si>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</si>
  <si>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</si>
  <si>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</si>
  <si>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</si>
  <si>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</si>
  <si>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</si>
  <si>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</si>
  <si>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</si>
  <si>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</si>
  <si>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</si>
  <si>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</si>
  <si>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</si>
  <si>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</si>
  <si>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</si>
  <si>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</si>
  <si>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</si>
  <si>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</si>
  <si>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</si>
  <si>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</si>
  <si>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</si>
  <si>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</si>
  <si>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</si>
  <si>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</si>
  <si>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</si>
  <si>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</si>
  <si>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</si>
  <si>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</si>
  <si>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</si>
  <si>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</si>
  <si>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</si>
  <si>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</si>
  <si>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</si>
  <si>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</si>
  <si>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</si>
  <si>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</si>
  <si>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</si>
  <si>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</si>
  <si>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</si>
  <si>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</si>
  <si>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</si>
  <si>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</si>
  <si>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</si>
  <si>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</si>
  <si>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</si>
  <si>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</si>
  <si>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</si>
  <si>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</si>
  <si>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</si>
  <si>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</si>
  <si>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</si>
  <si>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</si>
  <si>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</si>
  <si>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</si>
  <si>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</si>
  <si>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</si>
  <si>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</si>
  <si>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</si>
  <si>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</si>
  <si>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</si>
  <si>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</si>
  <si>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</si>
  <si>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</si>
  <si>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</si>
  <si>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</si>
  <si>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</si>
  <si>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</si>
  <si>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</si>
  <si>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</si>
  <si>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</si>
  <si>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</si>
  <si>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</si>
  <si>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</si>
  <si>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</si>
  <si>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</si>
  <si>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</si>
  <si>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</si>
  <si>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</si>
  <si>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</si>
  <si>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</si>
  <si>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</si>
  <si>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</si>
  <si>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</si>
  <si>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</si>
  <si>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</si>
  <si>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</si>
  <si>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</si>
  <si>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</si>
  <si>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</si>
  <si>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</si>
  <si>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</si>
  <si>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</si>
  <si>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</si>
  <si>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</si>
  <si>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</si>
  <si>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</si>
  <si>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</si>
  <si>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</si>
  <si>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</si>
  <si>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</si>
  <si>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</si>
  <si>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</si>
  <si>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</si>
  <si>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</si>
  <si>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</si>
  <si>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</si>
  <si>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</si>
  <si>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</si>
  <si>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</si>
  <si>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</si>
  <si>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</si>
  <si>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</si>
  <si>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</si>
  <si>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</si>
  <si>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</si>
  <si>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</si>
  <si>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</si>
  <si>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</si>
  <si>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</si>
  <si>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</si>
  <si>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</si>
  <si>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</si>
  <si>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</si>
  <si>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</si>
  <si>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</si>
  <si>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</si>
  <si>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</si>
  <si>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</si>
  <si>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</si>
  <si>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</si>
  <si>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</si>
  <si>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</si>
  <si>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</si>
  <si>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</si>
  <si>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</si>
  <si>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</si>
  <si>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</si>
  <si>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</si>
  <si>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</si>
  <si>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</si>
  <si>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</si>
  <si>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</si>
  <si>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</si>
  <si>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</si>
  <si>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</si>
  <si>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</si>
  <si>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</si>
  <si>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</si>
  <si>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</si>
  <si>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</si>
  <si>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</si>
  <si>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</si>
  <si>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</si>
  <si>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</si>
  <si>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</si>
  <si>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</si>
  <si>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</si>
  <si>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</si>
  <si>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</si>
  <si>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</si>
  <si>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</si>
  <si>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</si>
  <si>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</si>
  <si>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</si>
  <si>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</si>
  <si>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</si>
  <si>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</si>
  <si>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</si>
  <si>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</si>
  <si>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</si>
  <si>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</si>
  <si>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</si>
  <si>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</si>
  <si>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</si>
  <si>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</si>
  <si>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</si>
  <si>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</si>
  <si>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</si>
  <si>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</si>
  <si>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</si>
  <si>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</si>
  <si>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</si>
  <si>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</si>
  <si>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</si>
  <si>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</si>
  <si>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</si>
  <si>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</si>
  <si>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</si>
  <si>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</si>
  <si>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</si>
  <si>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</si>
  <si>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</si>
  <si>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</si>
  <si>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</si>
  <si>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</si>
  <si>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</si>
  <si>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</si>
  <si>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</si>
  <si>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</si>
  <si>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</si>
  <si>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</si>
  <si>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</si>
  <si>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</si>
  <si>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</si>
  <si>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</si>
  <si>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</si>
  <si>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</si>
  <si>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</si>
  <si>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</si>
  <si>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</si>
  <si>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</si>
  <si>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</si>
  <si>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</si>
  <si>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</si>
  <si>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</si>
  <si>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</si>
  <si>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</si>
  <si>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</si>
  <si>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</si>
  <si>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</si>
  <si>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</si>
  <si>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</si>
  <si>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</si>
  <si>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</si>
  <si>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</si>
  <si>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</si>
  <si>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</si>
  <si>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</si>
  <si>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</si>
  <si>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</si>
  <si>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</si>
  <si>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</si>
  <si>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</si>
  <si>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</si>
  <si>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</si>
  <si>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</si>
  <si>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</si>
  <si>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</si>
  <si>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</si>
  <si>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</si>
  <si>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</si>
  <si>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</si>
  <si>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</si>
  <si>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</si>
  <si>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</si>
  <si>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</si>
  <si>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</si>
  <si>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</si>
  <si>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</si>
  <si>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</si>
  <si>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</si>
  <si>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</si>
  <si>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</si>
  <si>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</si>
  <si>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</si>
  <si>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</si>
  <si>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</si>
  <si>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</si>
  <si>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</si>
  <si>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</si>
  <si>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</si>
  <si>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</si>
  <si>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</si>
  <si>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</si>
  <si>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</si>
  <si>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</si>
  <si>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</si>
  <si>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</si>
  <si>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</si>
  <si>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</si>
  <si>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</si>
  <si>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</si>
  <si>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</si>
  <si>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</si>
  <si>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</si>
  <si>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</si>
  <si>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</si>
  <si>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</si>
  <si>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</si>
  <si>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</si>
  <si>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</si>
  <si>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</si>
  <si>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</si>
  <si>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</si>
  <si>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</si>
  <si>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</si>
  <si>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</si>
  <si>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</si>
  <si>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</si>
  <si>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</si>
  <si>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</si>
  <si>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</si>
  <si>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</si>
  <si>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</si>
  <si>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</si>
  <si>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</si>
  <si>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</si>
  <si>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</si>
  <si>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</si>
  <si>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</si>
  <si>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</si>
  <si>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</si>
  <si>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</si>
  <si>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</si>
  <si>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</si>
  <si>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</si>
  <si>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</si>
  <si>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</si>
  <si>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</si>
  <si>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</si>
  <si>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</si>
  <si>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</si>
  <si>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</si>
  <si>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</si>
  <si>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</si>
  <si>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</si>
  <si>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</si>
  <si>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</si>
  <si>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</si>
  <si>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</si>
  <si>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</si>
  <si>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</si>
  <si>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</si>
  <si>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</si>
  <si>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</si>
  <si>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</si>
  <si>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</si>
  <si>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</si>
  <si>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</si>
  <si>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</si>
  <si>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</si>
  <si>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</si>
  <si>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</si>
  <si>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</si>
  <si>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</si>
  <si>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</si>
  <si>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</si>
  <si>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</si>
  <si>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</si>
  <si>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</si>
  <si>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</si>
  <si>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</si>
  <si>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</si>
  <si>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</si>
  <si>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</si>
  <si>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</si>
  <si>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</si>
  <si>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</si>
  <si>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</si>
  <si>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</si>
  <si>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</si>
  <si>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</si>
  <si>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</si>
  <si>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</si>
  <si>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</si>
  <si>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</si>
  <si>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</si>
  <si>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</si>
  <si>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</si>
  <si>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</si>
  <si>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</si>
  <si>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</si>
  <si>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</si>
  <si>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</si>
  <si>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</si>
  <si>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</si>
  <si>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</si>
  <si>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</si>
  <si>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</si>
  <si>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</si>
  <si>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</si>
  <si>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</si>
  <si>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</si>
  <si>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</si>
  <si>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</si>
  <si>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</si>
  <si>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</si>
  <si>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</si>
  <si>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</si>
  <si>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</si>
  <si>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</si>
  <si>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</si>
  <si>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</si>
  <si>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</si>
  <si>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</si>
  <si>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</si>
  <si>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</si>
  <si>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</si>
  <si>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</si>
  <si>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</si>
  <si>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</si>
  <si>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</si>
  <si>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</si>
  <si>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</si>
  <si>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</si>
  <si>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</si>
  <si>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</si>
  <si>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</si>
  <si>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</si>
  <si>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</si>
  <si>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</si>
  <si>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</si>
  <si>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</si>
  <si>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</si>
  <si>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</si>
  <si>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</si>
  <si>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</si>
  <si>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</si>
  <si>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</si>
  <si>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</si>
  <si>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</si>
  <si>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</si>
  <si>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</si>
  <si>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</si>
  <si>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</si>
  <si>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</si>
  <si>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</si>
  <si>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</si>
  <si>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</si>
  <si>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</si>
  <si>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</si>
  <si>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</si>
  <si>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</si>
  <si>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</si>
  <si>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</si>
  <si>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</si>
  <si>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</si>
  <si>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</si>
  <si>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</si>
  <si>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</si>
  <si>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</si>
  <si>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</si>
  <si>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</si>
  <si>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</si>
  <si>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</si>
  <si>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</si>
  <si>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</si>
  <si>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</si>
  <si>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</si>
  <si>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</si>
  <si>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</si>
  <si>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</si>
  <si>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</si>
  <si>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</si>
  <si>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</si>
  <si>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</si>
  <si>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</si>
  <si>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</si>
  <si>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</si>
  <si>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</si>
  <si>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</si>
  <si>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</si>
  <si>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</si>
  <si>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</si>
  <si>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</si>
  <si>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</si>
  <si>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</si>
  <si>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</si>
  <si>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</si>
  <si>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</si>
  <si>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</si>
  <si>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</si>
  <si>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</si>
  <si>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</si>
  <si>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</si>
  <si>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</si>
  <si>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</si>
  <si>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</si>
  <si>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</si>
  <si>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</si>
  <si>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</si>
  <si>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</si>
  <si>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</si>
  <si>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</si>
  <si>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</si>
  <si>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</si>
  <si>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</si>
  <si>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</si>
  <si>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</si>
  <si>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</si>
  <si>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</si>
  <si>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</si>
  <si>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</si>
  <si>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</si>
  <si>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</si>
  <si>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</si>
  <si>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</si>
  <si>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</si>
  <si>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</si>
  <si>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</si>
  <si>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</si>
  <si>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</si>
  <si>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</si>
  <si>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</si>
  <si>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</si>
  <si>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</si>
  <si>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</si>
  <si>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</si>
  <si>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</si>
  <si>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</si>
  <si>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</si>
  <si>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</si>
  <si>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</si>
  <si>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</si>
  <si>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</si>
  <si>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</si>
  <si>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</si>
  <si>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</si>
  <si>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</si>
  <si>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</si>
  <si>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</si>
  <si>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</si>
  <si>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</si>
  <si>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</si>
  <si>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</si>
  <si>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</si>
  <si>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</si>
  <si>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</si>
  <si>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</si>
  <si>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</si>
  <si>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</si>
  <si>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</si>
  <si>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</si>
  <si>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</si>
  <si>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</si>
  <si>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</si>
  <si>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</si>
  <si>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</si>
  <si>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</si>
  <si>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</si>
  <si>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</si>
  <si>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</si>
  <si>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</si>
  <si>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</si>
  <si>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</si>
  <si>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</si>
  <si>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</si>
  <si>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</si>
  <si>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</si>
  <si>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</si>
  <si>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</si>
  <si>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</si>
  <si>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</si>
  <si>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</si>
  <si>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</si>
  <si>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</si>
  <si>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</si>
  <si>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</si>
  <si>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</si>
  <si>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</si>
  <si>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</si>
  <si>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</si>
  <si>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</si>
  <si>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</si>
  <si>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</si>
  <si>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</si>
  <si>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</si>
  <si>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</si>
  <si>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</si>
  <si>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</si>
  <si>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</si>
  <si>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</si>
  <si>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</si>
  <si>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</si>
  <si>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</si>
  <si>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</si>
  <si>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</si>
  <si>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</si>
  <si>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</si>
  <si>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</si>
  <si>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</si>
  <si>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</si>
  <si>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</si>
  <si>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</si>
  <si>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</si>
  <si>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</si>
  <si>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</si>
  <si>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</si>
  <si>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</si>
  <si>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</si>
  <si>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</si>
  <si>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</si>
  <si>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</si>
  <si>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</si>
  <si>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</si>
  <si>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</si>
  <si>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</si>
  <si>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</si>
  <si>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</si>
  <si>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</si>
  <si>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</si>
  <si>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</si>
  <si>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</si>
  <si>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</si>
  <si>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</si>
  <si>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</si>
  <si>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</si>
  <si>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</si>
  <si>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</si>
  <si>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</si>
  <si>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</si>
  <si>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</si>
  <si>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</si>
  <si>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</si>
  <si>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</si>
  <si>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</si>
  <si>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</si>
  <si>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</si>
  <si>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</si>
  <si>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</si>
  <si>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</si>
  <si>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</si>
  <si>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</si>
  <si>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</si>
  <si>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</si>
  <si>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</si>
  <si>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</si>
  <si>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</si>
  <si>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</si>
  <si>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</si>
  <si>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</si>
  <si>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</si>
  <si>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</si>
  <si>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</si>
  <si>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</si>
  <si>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</si>
  <si>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</si>
  <si>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</si>
  <si>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</si>
  <si>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</si>
  <si>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</si>
  <si>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</si>
  <si>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</si>
  <si>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</si>
  <si>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</si>
  <si>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</si>
  <si>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</si>
  <si>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</si>
  <si>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</si>
  <si>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</si>
  <si>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</si>
  <si>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</si>
  <si>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</si>
  <si>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</si>
  <si>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</si>
  <si>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</si>
  <si>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</si>
  <si>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</si>
  <si>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</si>
  <si>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</si>
  <si>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</si>
  <si>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</si>
  <si>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</si>
  <si>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</si>
  <si>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</si>
  <si>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</si>
  <si>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</si>
  <si>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</si>
  <si>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</si>
  <si>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</si>
  <si>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</si>
  <si>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</si>
  <si>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</si>
  <si>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</si>
  <si>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</si>
  <si>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</si>
  <si>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</si>
  <si>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</si>
  <si>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</si>
  <si>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</si>
  <si>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</si>
  <si>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</si>
  <si>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</si>
  <si>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</si>
  <si>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</si>
  <si>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</si>
  <si>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</si>
  <si>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</si>
  <si>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</si>
  <si>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</si>
  <si>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</si>
  <si>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</si>
  <si>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</si>
  <si>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</si>
  <si>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</si>
  <si>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</si>
  <si>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</si>
  <si>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</si>
  <si>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</si>
  <si>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</si>
  <si>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</si>
  <si>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</si>
  <si>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</si>
  <si>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</si>
  <si>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</si>
  <si>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</si>
  <si>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</si>
  <si>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</si>
  <si>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</si>
  <si>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</si>
  <si>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</si>
  <si>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</si>
  <si>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</si>
  <si>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</si>
  <si>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</si>
  <si>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</si>
  <si>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</si>
  <si>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</si>
  <si>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</si>
  <si>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</si>
  <si>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</si>
  <si>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</si>
  <si>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</si>
  <si>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</si>
  <si>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</si>
  <si>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</si>
  <si>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</si>
  <si>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</si>
  <si>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</si>
  <si>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</si>
  <si>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</si>
  <si>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</si>
  <si>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</si>
  <si>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</si>
  <si>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</si>
  <si>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</si>
  <si>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</si>
  <si>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</si>
  <si>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</si>
  <si>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</si>
  <si>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</si>
  <si>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</si>
  <si>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</si>
  <si>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</si>
  <si>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</si>
  <si>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</si>
  <si>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</si>
  <si>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</si>
  <si>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</si>
  <si>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</si>
  <si>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</si>
  <si>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</si>
  <si>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</si>
  <si>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</si>
  <si>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</si>
  <si>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</si>
  <si>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</si>
  <si>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</si>
  <si>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</si>
  <si>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</si>
  <si>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</si>
  <si>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</si>
  <si>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</si>
  <si>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</si>
  <si>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</si>
  <si>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</si>
  <si>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</si>
  <si>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</si>
  <si>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</si>
  <si>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</si>
  <si>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</si>
  <si>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</si>
  <si>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</si>
  <si>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</si>
  <si>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</si>
  <si>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</si>
  <si>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</si>
  <si>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</si>
  <si>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</si>
  <si>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</si>
  <si>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</si>
  <si>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</si>
  <si>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</si>
  <si>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</si>
  <si>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</si>
  <si>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</si>
  <si>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</si>
  <si>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</si>
  <si>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</si>
  <si>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</si>
  <si>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</si>
  <si>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</si>
  <si>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</si>
  <si>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</si>
  <si>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</si>
  <si>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</si>
  <si>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</si>
  <si>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</si>
  <si>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</si>
  <si>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</si>
  <si>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</si>
  <si>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</si>
  <si>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</si>
  <si>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</si>
  <si>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</si>
  <si>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</si>
  <si>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</si>
  <si>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</si>
  <si>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</si>
  <si>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</si>
  <si>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</si>
  <si>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</si>
  <si>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</si>
  <si>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</si>
  <si>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</si>
  <si>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</si>
  <si>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</si>
  <si>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</si>
  <si>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</si>
  <si>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</si>
  <si>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</si>
  <si>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</si>
  <si>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</si>
  <si>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</si>
  <si>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</si>
  <si>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</si>
  <si>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</si>
  <si>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</si>
  <si>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</si>
  <si>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</si>
  <si>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</si>
  <si>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</si>
  <si>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</si>
  <si>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</si>
  <si>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</si>
  <si>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</si>
  <si>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</si>
  <si>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</si>
  <si>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</si>
  <si>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</si>
  <si>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</si>
  <si>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</si>
  <si>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</si>
  <si>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</si>
  <si>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</si>
  <si>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</si>
  <si>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</si>
  <si>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</si>
  <si>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</si>
  <si>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</si>
  <si>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</si>
  <si>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</si>
  <si>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</si>
  <si>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</si>
  <si>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</si>
  <si>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</si>
  <si>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</si>
  <si>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</si>
  <si>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</si>
  <si>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</si>
  <si>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</si>
  <si>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</si>
  <si>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</si>
  <si>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</si>
  <si>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</si>
  <si>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</si>
  <si>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</si>
  <si>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</si>
  <si>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</si>
  <si>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</si>
  <si>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</si>
  <si>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</si>
  <si>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</si>
  <si>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</si>
  <si>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</si>
  <si>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</si>
  <si>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</si>
  <si>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</si>
  <si>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</si>
  <si>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</si>
  <si>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</si>
  <si>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</si>
  <si>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</si>
  <si>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</si>
  <si>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</si>
  <si>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</si>
  <si>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</si>
  <si>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</si>
  <si>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</si>
  <si>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</si>
  <si>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</si>
  <si>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</si>
  <si>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</si>
  <si>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</si>
  <si>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</si>
  <si>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</si>
  <si>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</si>
  <si>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</si>
  <si>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</si>
  <si>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</si>
  <si>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</si>
  <si>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</si>
  <si>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</si>
  <si>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</si>
  <si>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</si>
  <si>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</si>
  <si>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</si>
  <si>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</si>
  <si>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</si>
  <si>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</si>
  <si>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</si>
  <si>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</si>
  <si>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</si>
  <si>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</si>
  <si>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</si>
  <si>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</si>
  <si>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</si>
  <si>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</si>
  <si>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</si>
  <si>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</si>
  <si>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</si>
  <si>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</si>
  <si>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</si>
  <si>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</si>
  <si>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</si>
  <si>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</si>
  <si>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</si>
  <si>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</si>
  <si>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</si>
  <si>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</si>
  <si>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</si>
  <si>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</si>
  <si>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</si>
  <si>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</si>
  <si>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</si>
  <si>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</si>
  <si>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</si>
  <si>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</si>
  <si>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</si>
  <si>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</si>
  <si>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</si>
  <si>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</si>
  <si>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</si>
  <si>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</si>
  <si>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</si>
  <si>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</si>
  <si>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</si>
  <si>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</si>
  <si>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</si>
  <si>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</si>
  <si>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</si>
  <si>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</si>
  <si>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</si>
  <si>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</si>
  <si>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</si>
  <si>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</si>
  <si>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</si>
  <si>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</si>
  <si>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</si>
  <si>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</si>
  <si>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</si>
  <si>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</si>
  <si>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</si>
  <si>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</si>
  <si>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</si>
  <si>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</si>
  <si>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</si>
  <si>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</si>
  <si>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</si>
  <si>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</si>
  <si>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</si>
  <si>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</si>
  <si>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</si>
  <si>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</si>
  <si>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</si>
  <si>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</si>
  <si>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</si>
  <si>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</si>
  <si>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</si>
  <si>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</si>
  <si>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</si>
  <si>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</si>
  <si>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</si>
  <si>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</si>
  <si>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</si>
  <si>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</si>
  <si>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</si>
  <si>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</si>
  <si>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</si>
  <si>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</si>
  <si>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</si>
  <si>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</si>
  <si>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</si>
  <si>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</si>
  <si>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</si>
  <si>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</si>
  <si>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</si>
  <si>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</si>
  <si>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</si>
  <si>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</si>
  <si>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</si>
  <si>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</si>
  <si>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</si>
  <si>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</si>
  <si>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</si>
  <si>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</si>
  <si>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</si>
  <si>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</si>
  <si>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</si>
  <si>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</si>
  <si>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</si>
  <si>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</si>
  <si>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</si>
  <si>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</si>
  <si>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</si>
  <si>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</si>
  <si>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</si>
  <si>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</si>
  <si>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</si>
  <si>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</si>
  <si>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</si>
  <si>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</si>
  <si>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</si>
  <si>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</si>
  <si>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</si>
  <si>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</si>
  <si>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</si>
  <si>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</si>
  <si>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</si>
  <si>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</si>
  <si>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</si>
  <si>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</si>
  <si>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</si>
  <si>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</si>
  <si>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</si>
  <si>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</si>
  <si>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</si>
  <si>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</si>
  <si>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</si>
  <si>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</si>
  <si>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</si>
  <si>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</si>
  <si>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</si>
  <si>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</si>
  <si>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</si>
  <si>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</si>
  <si>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</si>
  <si>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</si>
  <si>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</si>
  <si>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</si>
  <si>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</si>
  <si>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</si>
  <si>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</si>
  <si>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</si>
  <si>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</si>
  <si>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</si>
  <si>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</si>
  <si>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</si>
  <si>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</si>
  <si>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</si>
  <si>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</si>
  <si>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</si>
  <si>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</si>
  <si>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</si>
  <si>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</si>
  <si>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</si>
  <si>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</si>
  <si>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</si>
  <si>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</si>
  <si>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</si>
  <si>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</si>
  <si>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</si>
  <si>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</si>
  <si>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</si>
  <si>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</si>
  <si>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</si>
  <si>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</si>
  <si>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</si>
  <si>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</si>
  <si>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</si>
  <si>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</si>
  <si>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</si>
  <si>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</si>
  <si>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</si>
  <si>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</si>
  <si>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</si>
  <si>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</si>
  <si>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</si>
  <si>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</si>
  <si>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</si>
  <si>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</si>
  <si>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</si>
  <si>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</si>
  <si>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</si>
  <si>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</si>
  <si>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</si>
  <si>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</si>
  <si>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</si>
  <si>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</si>
  <si>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</si>
  <si>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</si>
  <si>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</si>
  <si>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</si>
  <si>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</si>
  <si>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</si>
  <si>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</si>
  <si>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</si>
  <si>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</si>
  <si>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</si>
  <si>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</si>
  <si>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</si>
  <si>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</si>
  <si>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</si>
  <si>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</si>
  <si>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</si>
  <si>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</si>
  <si>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</si>
  <si>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</si>
  <si>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</si>
  <si>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</si>
  <si>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</si>
  <si>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</si>
  <si>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</si>
  <si>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</si>
  <si>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</si>
  <si>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</si>
  <si>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</si>
  <si>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</si>
  <si>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</si>
  <si>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</si>
  <si>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</si>
  <si>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</si>
  <si>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</si>
  <si>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</si>
  <si>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</si>
  <si>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</si>
  <si>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</si>
  <si>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</si>
  <si>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</si>
  <si>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</si>
  <si>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</si>
  <si>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</si>
  <si>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</si>
  <si>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</si>
  <si>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</si>
  <si>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</si>
  <si>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</si>
  <si>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</si>
  <si>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</si>
  <si>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</si>
  <si>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</si>
  <si>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</si>
  <si>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</si>
  <si>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</si>
  <si>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</si>
  <si>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</si>
  <si>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</si>
  <si>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</si>
  <si>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</si>
  <si>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</si>
  <si>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</si>
  <si>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</si>
  <si>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</si>
  <si>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</si>
  <si>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</si>
  <si>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</si>
  <si>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</si>
  <si>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</si>
  <si>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</si>
  <si>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</si>
  <si>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</si>
  <si>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</si>
  <si>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</si>
  <si>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</si>
  <si>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</si>
  <si>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</si>
  <si>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</si>
  <si>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</si>
  <si>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</si>
  <si>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</si>
  <si>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</si>
  <si>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</si>
  <si>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</si>
  <si>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</si>
  <si>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</si>
  <si>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</si>
  <si>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</si>
  <si>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</si>
  <si>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</si>
  <si>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</si>
  <si>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</si>
  <si>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</si>
  <si>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</si>
  <si>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</si>
  <si>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</si>
  <si>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</si>
  <si>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</si>
  <si>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</si>
  <si>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</si>
  <si>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</si>
  <si>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</si>
  <si>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</si>
  <si>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</si>
  <si>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</si>
  <si>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</si>
  <si>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</si>
  <si>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</si>
  <si>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</si>
  <si>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</si>
  <si>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</si>
  <si>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</si>
  <si>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</si>
  <si>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</si>
  <si>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</si>
  <si>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</si>
  <si>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</si>
  <si>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</si>
  <si>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</si>
  <si>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</si>
  <si>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</si>
  <si>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</si>
  <si>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</si>
  <si>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</si>
  <si>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</si>
  <si>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</si>
  <si>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</si>
  <si>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</si>
  <si>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</si>
  <si>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</si>
  <si>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</si>
  <si>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</si>
  <si>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</si>
  <si>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</si>
  <si>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</si>
  <si>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</si>
  <si>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</si>
  <si>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</si>
  <si>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</si>
  <si>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</si>
  <si>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</si>
  <si>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</si>
  <si>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</si>
  <si>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</si>
  <si>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</si>
  <si>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</si>
  <si>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</si>
  <si>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</si>
  <si>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</si>
  <si>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</si>
  <si>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</si>
  <si>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</si>
  <si>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</si>
  <si>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</si>
  <si>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</si>
  <si>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</si>
  <si>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</si>
  <si>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</si>
  <si>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</si>
  <si>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</si>
  <si>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</si>
  <si>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</si>
  <si>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</si>
  <si>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</si>
  <si>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</si>
  <si>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</si>
  <si>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</si>
  <si>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</si>
  <si>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</si>
  <si>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</si>
  <si>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</si>
  <si>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</si>
  <si>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</si>
  <si>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</si>
  <si>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</si>
  <si>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</si>
  <si>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</si>
  <si>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</si>
  <si>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</si>
  <si>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</si>
  <si>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</si>
  <si>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</si>
  <si>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</si>
  <si>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</si>
  <si>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</si>
  <si>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</si>
  <si>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</si>
  <si>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</si>
  <si>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</si>
  <si>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</si>
  <si>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</si>
  <si>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</si>
  <si>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</si>
  <si>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</si>
  <si>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</si>
  <si>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</si>
  <si>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</si>
  <si>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</si>
  <si>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</si>
  <si>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</si>
  <si>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</si>
  <si>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</si>
  <si>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</si>
  <si>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</si>
  <si>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</si>
  <si>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</si>
  <si>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</si>
  <si>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</si>
  <si>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</si>
  <si>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</si>
  <si>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</si>
  <si>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</si>
  <si>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</si>
  <si>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</si>
  <si>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</si>
  <si>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</si>
  <si>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</si>
  <si>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</si>
  <si>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</si>
  <si>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</si>
  <si>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</si>
  <si>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</si>
  <si>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</si>
  <si>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</si>
  <si>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</si>
  <si>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</si>
  <si>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</si>
  <si>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</si>
  <si>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</si>
  <si>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</si>
  <si>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</si>
  <si>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</si>
  <si>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</si>
  <si>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</si>
  <si>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</si>
  <si>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</si>
  <si>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</si>
  <si>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</si>
  <si>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</si>
  <si>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</si>
  <si>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</si>
  <si>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</si>
  <si>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</si>
  <si>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</si>
  <si>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</si>
  <si>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</si>
  <si>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</si>
  <si>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</si>
  <si>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</si>
  <si>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</si>
  <si>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</si>
  <si>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</si>
  <si>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</si>
  <si>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</si>
  <si>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</si>
  <si>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</si>
  <si>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</si>
  <si>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</si>
  <si>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</si>
  <si>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</si>
  <si>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</si>
  <si>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</si>
  <si>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</si>
  <si>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</si>
  <si>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</si>
  <si>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</si>
  <si>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</si>
  <si>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</si>
  <si>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</si>
  <si>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</si>
  <si>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</si>
  <si>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</si>
  <si>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</si>
  <si>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</si>
  <si>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</si>
  <si>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</si>
  <si>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</si>
  <si>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</si>
  <si>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</si>
  <si>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</si>
  <si>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</si>
  <si>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</si>
  <si>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</si>
  <si>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</si>
  <si>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</si>
  <si>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</si>
  <si>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</si>
  <si>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</si>
  <si>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</si>
  <si>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</si>
  <si>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</si>
  <si>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</si>
  <si>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</si>
  <si>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</si>
  <si>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</si>
  <si>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</si>
  <si>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</si>
  <si>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</si>
  <si>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</si>
  <si>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</si>
  <si>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</si>
  <si>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</si>
  <si>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</si>
  <si>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</si>
  <si>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</si>
  <si>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</si>
  <si>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</si>
  <si>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</si>
  <si>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</si>
  <si>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</si>
  <si>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</si>
  <si>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</si>
  <si>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</si>
  <si>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</si>
  <si>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</si>
  <si>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</si>
  <si>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</si>
  <si>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</si>
  <si>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</si>
  <si>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</si>
  <si>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</si>
  <si>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</si>
  <si>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</si>
  <si>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</si>
  <si>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</si>
  <si>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</si>
  <si>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</si>
  <si>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</si>
  <si>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</si>
  <si>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</si>
  <si>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</si>
  <si>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</si>
  <si>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</si>
  <si>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</si>
  <si>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</si>
  <si>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</si>
  <si>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</si>
  <si>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</si>
  <si>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</si>
  <si>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</si>
  <si>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</si>
  <si>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</si>
  <si>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</si>
  <si>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</si>
  <si>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</si>
  <si>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</si>
  <si>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</si>
  <si>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</si>
  <si>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</si>
  <si>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</si>
  <si>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</si>
  <si>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</si>
  <si>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</si>
  <si>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</si>
  <si>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</si>
  <si>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</si>
  <si>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</si>
  <si>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</si>
  <si>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</si>
  <si>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</si>
  <si>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</si>
  <si>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</si>
  <si>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</si>
  <si>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</si>
  <si>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</si>
  <si>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</si>
  <si>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</si>
  <si>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</si>
  <si>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</si>
  <si>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</si>
  <si>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</si>
  <si>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</si>
  <si>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</si>
  <si>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</si>
  <si>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</si>
  <si>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</si>
  <si>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</si>
  <si>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</si>
  <si>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</si>
  <si>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</si>
  <si>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</si>
  <si>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</si>
  <si>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</si>
  <si>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</si>
  <si>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</si>
  <si>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</si>
  <si>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</si>
  <si>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</si>
  <si>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</si>
  <si>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</si>
  <si>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</si>
  <si>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</si>
  <si>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</si>
  <si>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</si>
  <si>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</si>
  <si>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</si>
  <si>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</si>
  <si>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</si>
  <si>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</si>
  <si>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</si>
  <si>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</si>
  <si>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</si>
  <si>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</si>
  <si>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</si>
  <si>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</si>
  <si>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</si>
  <si>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</si>
  <si>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</si>
  <si>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</si>
  <si>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</si>
  <si>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</si>
  <si>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</si>
  <si>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</si>
  <si>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</si>
  <si>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</si>
  <si>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</si>
  <si>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</si>
  <si>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</si>
  <si>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</si>
  <si>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</si>
  <si>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</si>
  <si>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</si>
  <si>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</si>
  <si>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</si>
  <si>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</si>
  <si>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</si>
  <si>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</si>
  <si>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</si>
  <si>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</si>
  <si>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</si>
  <si>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</si>
  <si>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</si>
  <si>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</si>
  <si>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</si>
  <si>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</si>
  <si>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</si>
  <si>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</si>
  <si>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</si>
  <si>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</si>
  <si>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</si>
  <si>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</si>
  <si>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</si>
  <si>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</si>
  <si>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</si>
  <si>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</si>
  <si>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</si>
  <si>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</si>
  <si>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</si>
  <si>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</si>
  <si>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</si>
  <si>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</si>
  <si>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</si>
  <si>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</si>
  <si>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</si>
  <si>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</si>
  <si>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</si>
  <si>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</si>
  <si>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</si>
  <si>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</si>
  <si>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</si>
  <si>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</si>
  <si>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</si>
  <si>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</si>
  <si>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</si>
  <si>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</si>
  <si>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</si>
  <si>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</si>
  <si>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</si>
  <si>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</si>
  <si>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</si>
  <si>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</si>
  <si>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</si>
  <si>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</si>
  <si>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</si>
  <si>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</si>
  <si>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</si>
  <si>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</si>
  <si>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</si>
  <si>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</si>
  <si>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</si>
  <si>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</si>
  <si>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</si>
  <si>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</si>
  <si>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</si>
  <si>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</si>
  <si>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</si>
  <si>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</si>
  <si>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</si>
  <si>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</si>
  <si>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</si>
  <si>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</si>
  <si>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</si>
  <si>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</si>
  <si>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</si>
  <si>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</si>
  <si>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</si>
  <si>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</si>
  <si>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</si>
  <si>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</si>
  <si>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</si>
  <si>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</si>
  <si>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</si>
  <si>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</si>
  <si>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</si>
  <si>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</si>
  <si>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</si>
  <si>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</si>
  <si>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</si>
  <si>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</si>
  <si>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</si>
  <si>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</si>
  <si>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</si>
  <si>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</si>
  <si>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</si>
  <si>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</si>
  <si>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</si>
  <si>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</si>
  <si>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</si>
  <si>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</si>
  <si>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</si>
  <si>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</si>
  <si>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</si>
  <si>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</si>
  <si>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</si>
  <si>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</si>
  <si>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</si>
  <si>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</si>
  <si>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</si>
  <si>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</si>
  <si>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</si>
  <si>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</si>
  <si>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</si>
  <si>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</si>
  <si>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</si>
  <si>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</si>
  <si>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</si>
  <si>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</si>
  <si>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</si>
  <si>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</si>
  <si>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</si>
  <si>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</si>
  <si>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</si>
  <si>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</si>
  <si>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</si>
  <si>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</si>
  <si>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</si>
  <si>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</si>
  <si>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</si>
  <si>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</si>
  <si>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</si>
  <si>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</si>
  <si>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</si>
  <si>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</si>
  <si>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</si>
  <si>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</si>
  <si>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</si>
  <si>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</si>
  <si>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</si>
  <si>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</si>
  <si>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</si>
  <si>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</si>
  <si>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</si>
  <si>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</si>
  <si>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</si>
  <si>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</si>
  <si>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</si>
  <si>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</si>
  <si>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</si>
  <si>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</si>
  <si>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</si>
  <si>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</si>
  <si>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</si>
  <si>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</si>
  <si>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</si>
  <si>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</si>
  <si>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</si>
  <si>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</si>
  <si>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</si>
  <si>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</si>
  <si>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</si>
  <si>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</si>
  <si>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</si>
  <si>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</si>
  <si>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</si>
  <si>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</si>
  <si>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</si>
  <si>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</si>
  <si>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</si>
  <si>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</si>
  <si>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</si>
  <si>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</si>
  <si>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</si>
  <si>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</si>
  <si>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</si>
  <si>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</si>
  <si>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</si>
  <si>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</si>
  <si>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</si>
  <si>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</si>
  <si>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</si>
  <si>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</si>
  <si>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</si>
  <si>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</si>
  <si>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</si>
  <si>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</si>
  <si>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</si>
  <si>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</si>
  <si>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</si>
  <si>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</si>
  <si>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</si>
  <si>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</si>
  <si>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</si>
  <si>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</si>
  <si>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</si>
  <si>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</si>
  <si>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</si>
  <si>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</si>
  <si>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</si>
  <si>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</si>
  <si>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</si>
  <si>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</si>
  <si>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</si>
  <si>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</si>
  <si>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</si>
  <si>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</si>
  <si>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</si>
  <si>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</si>
  <si>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</si>
  <si>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</si>
  <si>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</si>
  <si>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</si>
  <si>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</si>
  <si>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</si>
  <si>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</si>
  <si>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</si>
  <si>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</si>
  <si>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</si>
  <si>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</si>
  <si>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</si>
  <si>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</si>
  <si>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</si>
  <si>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</si>
  <si>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</si>
  <si>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</si>
  <si>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</si>
  <si>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</si>
  <si>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</si>
  <si>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</si>
  <si>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</si>
  <si>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</si>
  <si>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</si>
  <si>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</si>
  <si>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</si>
  <si>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</si>
  <si>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</si>
  <si>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</si>
  <si>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</si>
  <si>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</si>
  <si>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</si>
  <si>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</si>
  <si>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</si>
  <si>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</si>
  <si>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</si>
  <si>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</si>
  <si>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</si>
  <si>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</si>
  <si>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</si>
  <si>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</si>
  <si>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</si>
  <si>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</si>
  <si>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</si>
  <si>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</si>
  <si>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</si>
  <si>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</si>
  <si>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</si>
  <si>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</si>
  <si>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</si>
  <si>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</si>
  <si>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</si>
  <si>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</si>
  <si>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</si>
  <si>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</si>
  <si>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</si>
  <si>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</si>
  <si>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</si>
  <si>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</si>
  <si>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</si>
  <si>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</si>
  <si>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</si>
  <si>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</si>
  <si>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</si>
  <si>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</si>
  <si>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</si>
  <si>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</si>
  <si>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</si>
  <si>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</si>
  <si>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</si>
  <si>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</si>
  <si>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</si>
  <si>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</si>
  <si>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</si>
  <si>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</si>
  <si>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</si>
  <si>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</si>
  <si>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</si>
  <si>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</si>
  <si>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</si>
  <si>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</si>
  <si>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</si>
  <si>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</si>
  <si>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</si>
  <si>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</si>
  <si>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</si>
  <si>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</si>
  <si>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</si>
  <si>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</si>
  <si>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</si>
  <si>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</si>
  <si>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</si>
  <si>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</si>
  <si>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</si>
  <si>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</si>
  <si>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</si>
  <si>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</si>
  <si>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</si>
  <si>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</si>
  <si>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</si>
  <si>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</si>
  <si>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</si>
  <si>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</si>
  <si>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</si>
  <si>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</si>
  <si>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</si>
  <si>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</si>
  <si>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</si>
  <si>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</si>
  <si>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</si>
  <si>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</si>
  <si>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</si>
  <si>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</si>
  <si>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</si>
  <si>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</si>
  <si>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</si>
  <si>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</si>
  <si>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</si>
  <si>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</si>
  <si>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</si>
  <si>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</si>
  <si>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</si>
  <si>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</si>
  <si>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</si>
  <si>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</si>
  <si>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</si>
  <si>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</si>
  <si>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</si>
  <si>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</si>
  <si>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</si>
  <si>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</si>
  <si>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</si>
  <si>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</si>
  <si>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</si>
  <si>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</si>
  <si>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</si>
  <si>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</si>
  <si>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</si>
  <si>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</si>
  <si>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</si>
  <si>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</si>
  <si>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</si>
  <si>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</si>
  <si>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</si>
  <si>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</si>
  <si>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</si>
  <si>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</si>
  <si>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</si>
  <si>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</si>
  <si>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</si>
  <si>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</si>
  <si>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</si>
  <si>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</si>
  <si>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</si>
  <si>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</si>
  <si>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</si>
  <si>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</si>
  <si>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</si>
  <si>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</si>
  <si>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</si>
  <si>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</si>
  <si>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</si>
  <si>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</si>
  <si>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</si>
  <si>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</si>
  <si>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</si>
  <si>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</si>
  <si>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</si>
  <si>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</si>
  <si>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</si>
  <si>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</si>
  <si>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</si>
  <si>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</si>
  <si>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</si>
  <si>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</si>
  <si>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</si>
  <si>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</si>
  <si>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</si>
  <si>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</si>
  <si>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</si>
  <si>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</si>
  <si>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</si>
  <si>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</si>
  <si>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</si>
  <si>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</si>
  <si>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</si>
  <si>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</si>
  <si>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</si>
  <si>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</si>
  <si>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</si>
  <si>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</si>
  <si>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</si>
  <si>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</si>
  <si>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</si>
  <si>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</si>
  <si>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</si>
  <si>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</si>
  <si>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</si>
  <si>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</si>
  <si>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</si>
  <si>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</si>
  <si>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</si>
  <si>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</si>
  <si>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</si>
  <si>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</si>
  <si>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</si>
  <si>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</si>
  <si>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</si>
  <si>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</si>
  <si>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</si>
  <si>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</si>
  <si>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</si>
  <si>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</si>
  <si>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</si>
  <si>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</si>
  <si>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</si>
  <si>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</si>
  <si>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</si>
  <si>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</si>
  <si>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</si>
  <si>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</si>
  <si>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</si>
  <si>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</si>
  <si>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</si>
  <si>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</si>
  <si>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</si>
  <si>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</si>
  <si>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</si>
  <si>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</si>
  <si>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</si>
  <si>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</si>
  <si>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</si>
  <si>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</si>
  <si>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</si>
  <si>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</si>
  <si>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</si>
  <si>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</si>
  <si>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</si>
  <si>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</si>
  <si>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</si>
  <si>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</si>
  <si>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</si>
  <si>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</si>
  <si>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</si>
  <si>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</si>
  <si>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</si>
  <si>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</si>
  <si>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</si>
  <si>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</si>
  <si>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</si>
  <si>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</si>
  <si>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</si>
  <si>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</si>
  <si>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</si>
  <si>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</si>
  <si>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</si>
  <si>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</si>
  <si>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</si>
  <si>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</si>
  <si>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</si>
  <si>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</si>
  <si>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</si>
  <si>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</si>
  <si>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</si>
  <si>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</si>
  <si>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</si>
  <si>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</si>
  <si>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</si>
  <si>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</si>
  <si>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</si>
  <si>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</si>
  <si>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</si>
  <si>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</si>
  <si>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</si>
  <si>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</si>
  <si>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</si>
  <si>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</si>
  <si>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</si>
  <si>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</si>
  <si>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</si>
  <si>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</si>
  <si>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</si>
  <si>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</si>
  <si>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</si>
  <si>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</si>
  <si>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</si>
  <si>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</si>
  <si>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</si>
  <si>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</si>
  <si>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</si>
  <si>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</si>
  <si>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</si>
  <si>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</si>
  <si>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</si>
  <si>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</si>
  <si>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</si>
  <si>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</si>
  <si>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</si>
  <si>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</si>
  <si>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</si>
  <si>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</si>
  <si>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</si>
  <si>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</si>
  <si>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</si>
  <si>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</si>
  <si>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</si>
  <si>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</si>
  <si>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</si>
  <si>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</si>
  <si>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</si>
  <si>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</si>
  <si>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</si>
  <si>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</si>
  <si>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</si>
  <si>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</si>
  <si>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</si>
  <si>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</si>
  <si>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</si>
  <si>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</si>
  <si>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</si>
  <si>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</si>
  <si>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</si>
  <si>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</si>
  <si>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</si>
  <si>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</si>
  <si>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</si>
  <si>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</si>
  <si>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</si>
  <si>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</si>
  <si>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</si>
  <si>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</si>
  <si>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</si>
  <si>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</si>
  <si>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</si>
  <si>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</si>
  <si>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</si>
  <si>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</si>
  <si>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</si>
  <si>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</si>
  <si>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</si>
  <si>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</si>
  <si>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</si>
  <si>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</si>
  <si>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</si>
  <si>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</si>
  <si>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</si>
  <si>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</si>
  <si>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</si>
  <si>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</si>
  <si>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</si>
  <si>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</si>
  <si>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</si>
  <si>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</si>
  <si>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</si>
  <si>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</si>
  <si>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</si>
  <si>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</si>
  <si>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</si>
  <si>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</si>
  <si>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</si>
  <si>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</si>
  <si>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</si>
  <si>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</si>
  <si>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</si>
  <si>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</si>
  <si>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</si>
  <si>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</si>
  <si>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</si>
  <si>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</si>
  <si>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</si>
  <si>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</si>
  <si>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</si>
  <si>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</si>
  <si>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</si>
  <si>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</si>
  <si>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</si>
  <si>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</si>
  <si>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</si>
  <si>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</si>
  <si>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</si>
  <si>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</si>
  <si>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</si>
  <si>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</si>
  <si>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</si>
  <si>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</si>
  <si>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</si>
  <si>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</si>
  <si>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</si>
  <si>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</si>
  <si>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</si>
  <si>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</si>
  <si>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</si>
  <si>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</si>
  <si>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</si>
  <si>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</si>
  <si>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</si>
  <si>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</si>
  <si>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</si>
  <si>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</si>
  <si>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</si>
  <si>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</si>
  <si>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</si>
  <si>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</si>
  <si>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</si>
  <si>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</si>
  <si>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</si>
  <si>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</si>
  <si>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</si>
  <si>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</si>
  <si>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</si>
  <si>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</si>
  <si>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</si>
  <si>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</si>
  <si>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</si>
  <si>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</si>
  <si>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</si>
  <si>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</si>
  <si>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</si>
  <si>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</si>
  <si>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</si>
  <si>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</si>
  <si>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</si>
  <si>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</si>
  <si>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</si>
  <si>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</si>
  <si>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</si>
  <si>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</si>
  <si>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</si>
  <si>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</si>
  <si>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</si>
  <si>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</si>
  <si>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</si>
  <si>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</si>
  <si>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</si>
  <si>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</si>
  <si>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</si>
  <si>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</si>
  <si>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</si>
  <si>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</si>
  <si>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</si>
  <si>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</si>
  <si>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</si>
  <si>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</si>
  <si>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</si>
  <si>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</si>
  <si>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</si>
  <si>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</si>
  <si>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</si>
  <si>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</si>
  <si>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</si>
  <si>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</si>
  <si>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</si>
  <si>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</si>
  <si>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</si>
  <si>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</si>
  <si>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</si>
  <si>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</si>
  <si>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</si>
  <si>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</si>
  <si>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</si>
  <si>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</si>
  <si>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</si>
  <si>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</si>
  <si>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</si>
  <si>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</si>
  <si>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</si>
  <si>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</si>
  <si>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</si>
  <si>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</si>
  <si>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</si>
  <si>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</si>
  <si>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</si>
  <si>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</si>
  <si>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</si>
  <si>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</si>
  <si>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</si>
  <si>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</si>
  <si>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</si>
  <si>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</si>
  <si>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</si>
  <si>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</si>
  <si>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</si>
  <si>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</si>
  <si>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</si>
  <si>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</si>
  <si>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</si>
  <si>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</si>
  <si>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</si>
  <si>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</si>
  <si>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</si>
  <si>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</si>
  <si>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</si>
  <si>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</si>
  <si>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</si>
  <si>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</si>
  <si>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</si>
  <si>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</si>
  <si>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</si>
  <si>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</si>
  <si>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</si>
  <si>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</si>
  <si>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</si>
  <si>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</si>
  <si>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</si>
  <si>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</si>
  <si>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</si>
  <si>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</si>
  <si>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</si>
  <si>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</si>
  <si>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</si>
  <si>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</si>
  <si>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</si>
  <si>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</si>
  <si>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</si>
  <si>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</si>
  <si>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</si>
  <si>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</si>
  <si>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</si>
  <si>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</si>
  <si>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</si>
  <si>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</si>
  <si>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</si>
  <si>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</si>
  <si>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</si>
  <si>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</si>
  <si>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</si>
  <si>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</si>
  <si>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</si>
  <si>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</si>
  <si>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</si>
  <si>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</si>
  <si>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</si>
  <si>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</si>
  <si>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</si>
  <si>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</si>
  <si>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</si>
  <si>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</si>
  <si>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</si>
  <si>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</si>
  <si>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</si>
  <si>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</si>
  <si>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</si>
  <si>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</si>
  <si>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</si>
  <si>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</si>
  <si>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</si>
  <si>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</si>
  <si>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</si>
  <si>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</si>
  <si>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</si>
  <si>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</si>
  <si>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</si>
  <si>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</si>
  <si>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</si>
  <si>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</si>
  <si>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</si>
  <si>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</si>
  <si>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</si>
  <si>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</si>
  <si>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</si>
  <si>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</si>
  <si>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</si>
  <si>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</si>
  <si>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</si>
  <si>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</si>
  <si>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</si>
  <si>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</si>
  <si>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</si>
  <si>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</si>
  <si>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</si>
  <si>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</si>
  <si>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</si>
  <si>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</si>
  <si>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</si>
  <si>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</si>
  <si>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</si>
  <si>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</si>
  <si>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</si>
  <si>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</si>
  <si>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</si>
  <si>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</si>
  <si>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</si>
  <si>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</si>
  <si>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</si>
  <si>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</si>
  <si>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</si>
  <si>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</si>
  <si>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</si>
  <si>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</si>
  <si>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</si>
  <si>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</si>
  <si>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</si>
  <si>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</si>
  <si>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</si>
  <si>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</si>
  <si>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</si>
  <si>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</si>
  <si>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</si>
  <si>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</si>
  <si>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</si>
  <si>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</si>
  <si>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</si>
  <si>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</si>
  <si>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</si>
  <si>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</si>
  <si>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</si>
  <si>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</si>
  <si>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</si>
  <si>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</si>
  <si>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</si>
  <si>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</si>
  <si>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</si>
  <si>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</si>
  <si>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</si>
  <si>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</si>
  <si>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</si>
  <si>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</si>
  <si>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</si>
  <si>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</si>
  <si>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</si>
  <si>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</si>
  <si>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</si>
  <si>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</si>
  <si>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</si>
  <si>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</si>
  <si>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</si>
  <si>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</si>
  <si>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</si>
  <si>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</si>
  <si>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</si>
  <si>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</si>
  <si>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</si>
  <si>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</si>
  <si>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</si>
  <si>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</si>
  <si>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</si>
  <si>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</si>
  <si>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</si>
  <si>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</si>
  <si>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</si>
  <si>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</si>
  <si>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</si>
  <si>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</si>
  <si>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</si>
  <si>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</si>
  <si>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</si>
  <si>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</si>
  <si>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</si>
  <si>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</si>
  <si>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</si>
  <si>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</si>
  <si>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</si>
  <si>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</si>
  <si>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</si>
  <si>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</si>
  <si>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</si>
  <si>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</si>
  <si>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</si>
  <si>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</si>
  <si>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</si>
  <si>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</si>
  <si>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</si>
  <si>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</si>
  <si>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</si>
  <si>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</si>
  <si>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</si>
  <si>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</si>
  <si>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</si>
  <si>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</si>
  <si>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</si>
  <si>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</si>
  <si>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</si>
  <si>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</si>
  <si>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</si>
  <si>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</si>
  <si>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</si>
  <si>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</si>
  <si>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</si>
  <si>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</si>
  <si>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</si>
  <si>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</si>
  <si>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</si>
  <si>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</si>
  <si>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</si>
  <si>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</si>
  <si>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</si>
  <si>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</si>
  <si>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</si>
  <si>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</si>
  <si>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</si>
  <si>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</si>
  <si>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</si>
  <si>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</si>
  <si>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</si>
  <si>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</si>
  <si>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</si>
  <si>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</si>
  <si>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</si>
  <si>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</si>
  <si>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</si>
  <si>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</si>
  <si>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</si>
  <si>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</si>
  <si>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</si>
  <si>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</si>
  <si>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</si>
  <si>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</si>
  <si>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</si>
  <si>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</si>
  <si>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</si>
  <si>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</si>
  <si>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</si>
  <si>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</si>
  <si>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</si>
  <si>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</si>
  <si>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</si>
  <si>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</si>
  <si>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</si>
  <si>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</si>
  <si>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</si>
  <si>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</si>
  <si>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</si>
  <si>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</si>
  <si>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</si>
  <si>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</si>
  <si>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</si>
  <si>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</si>
  <si>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</si>
  <si>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</si>
  <si>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</si>
  <si>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</si>
  <si>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</si>
  <si>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</si>
  <si>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</si>
  <si>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</si>
  <si>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</si>
  <si>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</si>
  <si>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</si>
  <si>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</si>
  <si>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</si>
  <si>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</si>
  <si>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</si>
  <si>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</si>
  <si>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</si>
  <si>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</si>
  <si>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</si>
  <si>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</si>
  <si>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</si>
  <si>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</si>
  <si>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</si>
  <si>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</si>
  <si>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</si>
  <si>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</si>
  <si>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</si>
  <si>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</si>
  <si>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</si>
  <si>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</si>
  <si>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</si>
  <si>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</si>
  <si>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</si>
  <si>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</si>
  <si>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</si>
  <si>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</si>
  <si>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</si>
  <si>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</si>
  <si>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</si>
  <si>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</si>
  <si>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</si>
  <si>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</si>
  <si>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</si>
  <si>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</si>
  <si>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</si>
  <si>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</si>
  <si>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</si>
  <si>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</si>
  <si>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</si>
  <si>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</si>
  <si>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</si>
  <si>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</si>
  <si>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</si>
  <si>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</si>
  <si>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</si>
  <si>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</si>
  <si>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</si>
  <si>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</si>
  <si>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</si>
  <si>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</si>
  <si>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</si>
  <si>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</si>
  <si>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</si>
  <si>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</si>
  <si>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</si>
  <si>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</si>
  <si>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</si>
  <si>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</si>
  <si>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</si>
  <si>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</si>
  <si>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</si>
  <si>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</si>
  <si>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</si>
  <si>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</si>
  <si>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</si>
  <si>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</si>
  <si>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</si>
  <si>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</si>
  <si>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</si>
  <si>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</si>
  <si>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</si>
  <si>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</si>
  <si>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</si>
  <si>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</si>
  <si>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</si>
  <si>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</si>
  <si>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</si>
  <si>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</si>
  <si>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</si>
  <si>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</si>
  <si>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</si>
  <si>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</si>
  <si>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</si>
  <si>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</si>
  <si>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</si>
  <si>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</si>
  <si>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</si>
  <si>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</si>
  <si>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</si>
  <si>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</si>
  <si>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</si>
  <si>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</si>
  <si>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</si>
  <si>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</si>
  <si>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</si>
  <si>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</si>
  <si>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</si>
  <si>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</si>
  <si>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</si>
  <si>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</si>
  <si>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</si>
  <si>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</si>
  <si>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</si>
  <si>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</si>
  <si>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</si>
  <si>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</si>
  <si>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</si>
  <si>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</si>
  <si>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</si>
  <si>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</si>
  <si>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</si>
  <si>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</si>
  <si>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</si>
  <si>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</si>
  <si>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</si>
  <si>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</si>
  <si>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</si>
  <si>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</si>
  <si>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</si>
  <si>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</si>
  <si>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</si>
  <si>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</si>
  <si>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</si>
  <si>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</si>
  <si>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</si>
  <si>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</si>
  <si>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</si>
  <si>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</si>
  <si>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</si>
  <si>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</si>
  <si>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</si>
  <si>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</si>
  <si>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</si>
  <si>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</si>
  <si>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</si>
  <si>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</si>
  <si>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</si>
  <si>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</si>
  <si>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</si>
  <si>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</si>
  <si>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</si>
  <si>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</si>
  <si>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</si>
  <si>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</si>
  <si>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</si>
  <si>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</si>
  <si>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</si>
  <si>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</si>
  <si>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</si>
  <si>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</si>
  <si>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</si>
  <si>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</si>
  <si>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</si>
  <si>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</si>
  <si>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</si>
  <si>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</si>
  <si>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</si>
  <si>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</si>
  <si>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</si>
  <si>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</si>
  <si>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</si>
  <si>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</si>
  <si>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</si>
  <si>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</si>
  <si>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</si>
  <si>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</si>
  <si>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</si>
  <si>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</si>
  <si>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</si>
  <si>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</si>
  <si>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</si>
  <si>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</si>
  <si>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</si>
  <si>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</si>
  <si>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</si>
  <si>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</si>
  <si>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</si>
  <si>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</si>
  <si>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</si>
  <si>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</si>
  <si>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</si>
  <si>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</si>
  <si>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</si>
  <si>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</si>
  <si>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</si>
  <si>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</si>
  <si>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</si>
  <si>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</si>
  <si>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</si>
  <si>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</si>
  <si>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</si>
  <si>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</si>
  <si>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</si>
  <si>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</si>
  <si>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</si>
  <si>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</si>
  <si>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</si>
  <si>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</si>
  <si>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</si>
  <si>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</si>
  <si>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</si>
  <si>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</si>
  <si>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</si>
  <si>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</si>
  <si>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</si>
  <si>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</si>
  <si>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</si>
  <si>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</si>
  <si>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</si>
  <si>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</si>
  <si>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</si>
  <si>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</si>
  <si>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</si>
  <si>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</si>
  <si>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</si>
  <si>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</si>
  <si>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</si>
  <si>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</si>
  <si>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</si>
  <si>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</si>
  <si>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</si>
  <si>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</si>
  <si>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</si>
  <si>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</si>
  <si>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</si>
  <si>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</si>
  <si>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</si>
  <si>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</si>
  <si>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</si>
  <si>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</si>
  <si>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</si>
  <si>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</si>
  <si>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</si>
  <si>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</si>
  <si>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</si>
  <si>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</si>
  <si>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</si>
  <si>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</si>
  <si>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</si>
  <si>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</si>
  <si>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</si>
  <si>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</si>
  <si>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</si>
  <si>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</si>
  <si>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</si>
  <si>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</si>
  <si>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</si>
  <si>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</si>
  <si>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</si>
  <si>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</si>
  <si>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</si>
  <si>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</si>
  <si>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</si>
  <si>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</si>
  <si>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</si>
  <si>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</si>
  <si>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</si>
  <si>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</si>
  <si>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</si>
  <si>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</si>
  <si>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</si>
  <si>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</si>
  <si>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</si>
  <si>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</si>
  <si>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</si>
  <si>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</si>
  <si>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</si>
  <si>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</si>
  <si>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</si>
  <si>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</si>
  <si>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</si>
  <si>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</si>
  <si>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</si>
  <si>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</si>
  <si>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</si>
  <si>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</si>
  <si>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</si>
  <si>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</si>
  <si>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</si>
  <si>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</si>
  <si>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</si>
  <si>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</si>
  <si>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</si>
  <si>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</si>
  <si>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</si>
  <si>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</si>
  <si>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</si>
  <si>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</si>
  <si>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</si>
  <si>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</si>
  <si>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</si>
  <si>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</si>
  <si>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</si>
  <si>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</si>
  <si>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</si>
  <si>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</si>
  <si>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</si>
  <si>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</si>
  <si>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</si>
  <si>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</si>
  <si>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</si>
  <si>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</si>
  <si>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</si>
  <si>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</si>
  <si>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</si>
  <si>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</si>
  <si>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</si>
  <si>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</si>
  <si>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</si>
  <si>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</si>
  <si>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</si>
  <si>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</si>
  <si>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</si>
  <si>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</si>
  <si>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</si>
  <si>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</si>
  <si>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</si>
  <si>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</si>
  <si>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</si>
  <si>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</si>
  <si>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</si>
  <si>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</si>
  <si>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</si>
  <si>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</si>
  <si>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</si>
  <si>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</si>
  <si>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</si>
  <si>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</si>
  <si>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</si>
  <si>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</si>
  <si>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</si>
  <si>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</si>
  <si>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</si>
  <si>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</si>
  <si>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</si>
  <si>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</si>
  <si>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</si>
  <si>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</si>
  <si>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</si>
  <si>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</si>
  <si>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</si>
  <si>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</si>
  <si>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</si>
  <si>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</si>
  <si>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</si>
  <si>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</si>
  <si>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</si>
  <si>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</si>
  <si>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</si>
  <si>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</si>
  <si>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</si>
  <si>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</si>
  <si>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</si>
  <si>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</si>
  <si>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</si>
  <si>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</si>
  <si>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</si>
  <si>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</si>
  <si>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</si>
  <si>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</si>
  <si>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</si>
  <si>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</si>
  <si>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</si>
  <si>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</si>
  <si>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</si>
  <si>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</si>
  <si>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</si>
  <si>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</si>
  <si>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</si>
  <si>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</si>
  <si>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</si>
  <si>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</si>
  <si>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</si>
  <si>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</si>
  <si>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</si>
  <si>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</si>
  <si>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</si>
  <si>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</si>
  <si>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</si>
  <si>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</si>
  <si>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</si>
  <si>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</si>
  <si>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</si>
  <si>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</si>
  <si>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</si>
  <si>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</si>
  <si>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</si>
  <si>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</si>
  <si>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</si>
  <si>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</si>
  <si>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</si>
  <si>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</si>
  <si>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</si>
  <si>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</si>
  <si>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</si>
  <si>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</si>
  <si>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</si>
  <si>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</si>
  <si>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</si>
  <si>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</si>
  <si>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</si>
  <si>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</si>
  <si>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</si>
  <si>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</si>
  <si>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</si>
  <si>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</si>
  <si>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</si>
  <si>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</si>
  <si>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</si>
  <si>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</si>
  <si>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</si>
  <si>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</si>
  <si>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</si>
  <si>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</si>
  <si>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</si>
  <si>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</si>
  <si>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</si>
  <si>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</si>
  <si>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</si>
  <si>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</si>
  <si>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</si>
  <si>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</si>
  <si>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</si>
  <si>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</si>
  <si>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</si>
  <si>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</si>
  <si>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</si>
  <si>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</si>
  <si>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</si>
  <si>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</si>
  <si>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</si>
  <si>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</si>
  <si>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</si>
  <si>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</si>
  <si>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</si>
  <si>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</si>
  <si>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</si>
  <si>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</si>
  <si>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</si>
  <si>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</si>
  <si>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</si>
  <si>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</si>
  <si>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</si>
  <si>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</si>
  <si>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</si>
  <si>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</si>
  <si>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</si>
  <si>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</si>
  <si>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</si>
  <si>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</si>
  <si>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</si>
  <si>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</si>
  <si>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</si>
  <si>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</si>
  <si>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</si>
  <si>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</si>
  <si>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</si>
  <si>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</si>
  <si>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</si>
  <si>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</si>
  <si>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</si>
  <si>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</si>
  <si>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</si>
  <si>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</si>
  <si>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</si>
  <si>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</si>
  <si>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</si>
  <si>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</si>
  <si>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</si>
  <si>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</si>
  <si>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</si>
  <si>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</si>
  <si>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</si>
  <si>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</si>
  <si>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</si>
  <si>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</si>
  <si>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</si>
  <si>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</si>
  <si>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</si>
  <si>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</si>
  <si>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</si>
  <si>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</si>
  <si>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</si>
  <si>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</si>
  <si>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</si>
  <si>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</si>
  <si>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</si>
  <si>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</si>
  <si>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</si>
  <si>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</si>
  <si>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</si>
  <si>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</si>
  <si>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</si>
  <si>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</si>
  <si>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</si>
  <si>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</si>
  <si>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</si>
  <si>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</si>
  <si>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</si>
  <si>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</si>
  <si>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</si>
  <si>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</si>
  <si>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</si>
  <si>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</si>
  <si>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</si>
  <si>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</si>
  <si>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</si>
  <si>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</si>
  <si>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</si>
  <si>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</si>
  <si>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</si>
  <si>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</si>
  <si>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</si>
  <si>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</si>
  <si>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</si>
  <si>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</si>
  <si>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</si>
  <si>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</si>
  <si>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</si>
  <si>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</si>
  <si>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</si>
  <si>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</si>
  <si>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</si>
  <si>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</si>
  <si>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</si>
  <si>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</si>
  <si>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</si>
  <si>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</si>
  <si>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</si>
  <si>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</si>
  <si>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</si>
  <si>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</si>
  <si>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</si>
  <si>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</si>
  <si>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</si>
  <si>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</si>
  <si>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</si>
  <si>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</si>
  <si>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</si>
  <si>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</si>
  <si>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</si>
  <si>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</si>
  <si>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</si>
  <si>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</si>
  <si>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</si>
  <si>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</si>
  <si>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</si>
  <si>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</si>
  <si>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</si>
  <si>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</si>
  <si>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</si>
  <si>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</si>
  <si>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</si>
  <si>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</si>
  <si>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</si>
  <si>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</si>
  <si>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</si>
  <si>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</si>
  <si>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</si>
  <si>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</si>
  <si>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</si>
  <si>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</si>
  <si>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</si>
  <si>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</si>
  <si>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</si>
  <si>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</si>
  <si>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</si>
  <si>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</si>
  <si>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</si>
  <si>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</si>
  <si>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</si>
  <si>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</si>
  <si>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</si>
  <si>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</si>
  <si>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</si>
  <si>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</si>
  <si>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</si>
  <si>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</si>
  <si>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</si>
  <si>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</si>
  <si>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</si>
  <si>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</si>
  <si>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</si>
  <si>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</si>
  <si>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</si>
  <si>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</si>
  <si>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</si>
  <si>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</si>
  <si>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</si>
  <si>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</si>
  <si>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</si>
  <si>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</si>
  <si>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</si>
  <si>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</si>
  <si>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</si>
  <si>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</si>
  <si>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</si>
  <si>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</si>
  <si>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</si>
  <si>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</si>
  <si>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</si>
  <si>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</si>
  <si>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</si>
  <si>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</si>
  <si>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</si>
  <si>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</si>
  <si>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</si>
  <si>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</si>
  <si>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</si>
  <si>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</si>
  <si>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</si>
  <si>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</si>
  <si>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</si>
  <si>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</si>
  <si>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</si>
  <si>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</si>
  <si>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</si>
  <si>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</si>
  <si>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</si>
  <si>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</si>
  <si>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</si>
  <si>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</si>
  <si>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</si>
  <si>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</si>
  <si>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</si>
  <si>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</si>
  <si>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</si>
  <si>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</si>
  <si>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</si>
  <si>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</si>
  <si>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</si>
  <si>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</si>
  <si>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</si>
  <si>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</si>
  <si>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</si>
  <si>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</si>
  <si>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</si>
  <si>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</si>
  <si>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</si>
  <si>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</si>
  <si>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</si>
  <si>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</si>
  <si>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</si>
  <si>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</si>
  <si>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</si>
  <si>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</si>
  <si>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</si>
  <si>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</si>
  <si>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</si>
  <si>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</si>
  <si>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</si>
  <si>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</si>
  <si>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</si>
  <si>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</si>
  <si>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</si>
  <si>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</si>
  <si>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</si>
  <si>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</si>
  <si>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</si>
  <si>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</si>
  <si>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</si>
  <si>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</si>
  <si>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</si>
  <si>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</si>
  <si>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</si>
  <si>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</si>
  <si>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</si>
  <si>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</si>
  <si>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</si>
  <si>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</si>
  <si>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</si>
  <si>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</si>
  <si>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</si>
  <si>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</si>
  <si>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</si>
  <si>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</si>
  <si>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</si>
  <si>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</si>
  <si>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</si>
  <si>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</si>
  <si>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</si>
  <si>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</si>
  <si>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</si>
  <si>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</si>
  <si>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</si>
  <si>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</si>
  <si>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</si>
  <si>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</si>
  <si>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</si>
  <si>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</si>
  <si>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</si>
  <si>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</si>
  <si>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</si>
  <si>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</si>
  <si>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</si>
  <si>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</si>
  <si>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</si>
  <si>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</si>
  <si>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</si>
  <si>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</si>
  <si>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</si>
  <si>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</si>
  <si>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</si>
  <si>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</si>
  <si>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</si>
  <si>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</si>
  <si>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</si>
  <si>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</si>
  <si>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</si>
  <si>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</si>
  <si>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</si>
  <si>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</si>
  <si>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</si>
  <si>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</si>
  <si>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</si>
  <si>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</si>
  <si>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</si>
  <si>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</si>
  <si>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</si>
  <si>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</si>
  <si>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</si>
  <si>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</si>
  <si>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</si>
  <si>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</si>
  <si>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</si>
  <si>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</si>
  <si>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</si>
  <si>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</si>
  <si>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</si>
  <si>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</si>
  <si>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</si>
  <si>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</si>
  <si>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</si>
  <si>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</si>
  <si>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</si>
  <si>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</si>
  <si>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</si>
  <si>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</si>
  <si>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</si>
  <si>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</si>
  <si>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</si>
  <si>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</si>
  <si>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</si>
  <si>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</si>
  <si>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</si>
  <si>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</si>
  <si>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</si>
  <si>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</si>
  <si>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</si>
  <si>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</si>
  <si>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</si>
  <si>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</si>
  <si>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</si>
  <si>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</si>
  <si>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</si>
  <si>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</si>
  <si>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</si>
  <si>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</si>
  <si>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</si>
  <si>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</si>
  <si>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</si>
  <si>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</si>
  <si>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</si>
  <si>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</si>
  <si>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</si>
  <si>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</si>
  <si>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</si>
  <si>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</si>
  <si>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</si>
  <si>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</si>
  <si>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</si>
  <si>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</si>
  <si>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</si>
  <si>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</si>
  <si>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</si>
  <si>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</si>
  <si>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</si>
  <si>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</si>
  <si>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</si>
  <si>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</si>
  <si>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</si>
  <si>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</si>
  <si>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</si>
  <si>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</si>
  <si>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</si>
  <si>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</si>
  <si>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</si>
  <si>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</si>
  <si>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</si>
  <si>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</si>
  <si>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</si>
  <si>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</si>
  <si>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</si>
  <si>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</si>
  <si>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</si>
  <si>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</si>
  <si>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</si>
  <si>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</si>
  <si>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</si>
  <si>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</si>
  <si>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</si>
  <si>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</si>
  <si>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</si>
  <si>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</si>
  <si>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</si>
  <si>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</si>
  <si>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</si>
  <si>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</si>
  <si>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</si>
  <si>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</si>
  <si>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</si>
  <si>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</si>
  <si>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</si>
  <si>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</si>
  <si>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</si>
  <si>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</si>
  <si>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</si>
  <si>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</si>
  <si>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</si>
  <si>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</si>
  <si>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</si>
  <si>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</si>
  <si>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</si>
  <si>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</si>
  <si>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</si>
  <si>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</si>
  <si>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</si>
  <si>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</si>
  <si>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</si>
  <si>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</si>
  <si>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</si>
  <si>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</si>
  <si>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</si>
  <si>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</si>
  <si>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</si>
  <si>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</si>
  <si>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</si>
  <si>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</si>
  <si>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</si>
  <si>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</si>
  <si>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</si>
  <si>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</si>
  <si>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</si>
  <si>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</si>
  <si>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</si>
  <si>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</si>
  <si>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</si>
  <si>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</si>
  <si>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</si>
  <si>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</si>
  <si>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</si>
  <si>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</si>
  <si>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</si>
  <si>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</si>
  <si>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</si>
  <si>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</si>
  <si>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</si>
  <si>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</si>
  <si>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</si>
  <si>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</si>
  <si>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</si>
  <si>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</si>
  <si>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</si>
  <si>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</si>
  <si>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</si>
  <si>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</si>
  <si>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</si>
  <si>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</si>
  <si>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</si>
  <si>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</si>
  <si>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</si>
  <si>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</si>
  <si>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</si>
  <si>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</si>
  <si>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</si>
  <si>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</si>
  <si>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</si>
  <si>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</si>
  <si>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</si>
  <si>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</si>
  <si>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</si>
  <si>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</si>
  <si>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</si>
  <si>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</si>
  <si>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</si>
  <si>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</si>
  <si>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</si>
  <si>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</si>
  <si>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</si>
  <si>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</si>
  <si>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</si>
  <si>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</si>
  <si>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</si>
  <si>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</si>
  <si>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</si>
  <si>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</si>
  <si>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</si>
  <si>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</si>
  <si>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</si>
  <si>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</si>
  <si>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</si>
  <si>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</si>
  <si>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</si>
  <si>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</si>
  <si>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</si>
  <si>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</si>
  <si>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</si>
  <si>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</si>
  <si>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</si>
  <si>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</si>
  <si>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</si>
  <si>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</si>
  <si>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</si>
  <si>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</si>
  <si>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</si>
  <si>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</si>
  <si>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</si>
  <si>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</si>
  <si>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</si>
  <si>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</si>
  <si>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</si>
  <si>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</si>
  <si>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</si>
  <si>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</si>
  <si>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</si>
  <si>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</si>
  <si>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</si>
  <si>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</si>
  <si>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</si>
  <si>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</si>
  <si>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</si>
  <si>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</si>
  <si>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</si>
  <si>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</si>
  <si>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</si>
  <si>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</si>
  <si>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</si>
  <si>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</si>
  <si>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</si>
  <si>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</si>
  <si>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</si>
  <si>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</si>
  <si>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</si>
  <si>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</si>
  <si>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</si>
  <si>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</si>
  <si>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</si>
  <si>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</si>
  <si>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</si>
  <si>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</si>
  <si>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</si>
  <si>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</si>
  <si>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</si>
  <si>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</si>
  <si>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</si>
  <si>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</si>
  <si>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</si>
  <si>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</si>
  <si>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</si>
  <si>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</si>
  <si>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</si>
  <si>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</si>
  <si>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</si>
  <si>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</si>
  <si>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</si>
  <si>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</si>
  <si>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</si>
  <si>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</si>
  <si>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</si>
  <si>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</si>
  <si>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</si>
  <si>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</si>
  <si>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</si>
  <si>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</si>
  <si>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</si>
  <si>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</si>
  <si>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</si>
  <si>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</si>
  <si>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</si>
  <si>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</si>
  <si>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</si>
  <si>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</si>
  <si>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</si>
  <si>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</si>
  <si>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</si>
  <si>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</si>
  <si>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</si>
  <si>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</si>
  <si>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</si>
  <si>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</si>
  <si>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</si>
  <si>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</si>
  <si>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</si>
  <si>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</si>
  <si>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</si>
  <si>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</si>
  <si>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</si>
  <si>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</si>
  <si>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</si>
  <si>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</si>
  <si>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</si>
  <si>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</si>
  <si>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</si>
  <si>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</si>
  <si>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</si>
  <si>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</si>
  <si>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</si>
  <si>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</si>
  <si>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</si>
  <si>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</si>
  <si>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</si>
  <si>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</si>
  <si>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</si>
  <si>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</si>
  <si>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</si>
  <si>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</si>
  <si>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</si>
  <si>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</si>
  <si>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</si>
  <si>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</si>
  <si>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</si>
  <si>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</si>
  <si>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</si>
  <si>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</si>
  <si>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</si>
  <si>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</si>
  <si>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</si>
  <si>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</si>
  <si>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</si>
  <si>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</si>
  <si>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</si>
  <si>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</si>
  <si>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</si>
  <si>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</si>
  <si>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</si>
  <si>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</si>
  <si>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</si>
  <si>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</si>
  <si>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</si>
  <si>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</si>
  <si>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</si>
  <si>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</si>
  <si>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</si>
  <si>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</si>
  <si>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</si>
  <si>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</si>
  <si>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</si>
  <si>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</si>
  <si>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</si>
  <si>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</si>
  <si>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</si>
  <si>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</si>
  <si>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</si>
  <si>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</si>
  <si>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</si>
  <si>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</si>
  <si>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</si>
  <si>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</si>
  <si>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</si>
  <si>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</si>
  <si>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</si>
  <si>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</si>
  <si>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</si>
  <si>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</si>
  <si>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</si>
  <si>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</si>
  <si>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</si>
  <si>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</si>
  <si>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</si>
  <si>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</si>
  <si>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</si>
  <si>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</si>
  <si>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</si>
  <si>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</si>
  <si>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</si>
  <si>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</si>
  <si>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</si>
  <si>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</si>
  <si>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</si>
  <si>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</si>
  <si>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</si>
  <si>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</si>
  <si>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</si>
  <si>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</si>
  <si>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</si>
  <si>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</si>
  <si>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</si>
  <si>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</si>
  <si>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</si>
  <si>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</si>
  <si>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</si>
  <si>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</si>
  <si>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</si>
  <si>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</si>
  <si>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</si>
  <si>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</si>
  <si>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</si>
  <si>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</si>
  <si>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</si>
  <si>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</si>
  <si>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</si>
  <si>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</si>
  <si>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</si>
  <si>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</si>
  <si>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</si>
  <si>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</si>
  <si>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</si>
  <si>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</si>
  <si>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</si>
  <si>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</si>
  <si>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</si>
  <si>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</si>
  <si>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</si>
  <si>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</si>
  <si>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</si>
  <si>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</si>
  <si>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</si>
  <si>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</si>
  <si>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</si>
  <si>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</si>
  <si>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</si>
  <si>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</si>
  <si>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</si>
  <si>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</si>
  <si>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</si>
  <si>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</si>
  <si>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</si>
  <si>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</si>
  <si>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</si>
  <si>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</si>
  <si>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</si>
  <si>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</si>
  <si>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</si>
  <si>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</si>
  <si>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</si>
  <si>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</si>
  <si>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</si>
  <si>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</si>
  <si>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</si>
  <si>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</si>
  <si>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</si>
  <si>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</si>
  <si>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</si>
  <si>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</si>
  <si>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</si>
  <si>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</si>
  <si>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</si>
  <si>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</si>
  <si>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</si>
  <si>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</si>
  <si>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</si>
  <si>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</si>
  <si>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</si>
  <si>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</si>
  <si>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</si>
  <si>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</si>
  <si>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</si>
  <si>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</si>
  <si>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</si>
  <si>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</si>
  <si>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</si>
  <si>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</si>
  <si>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</si>
  <si>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</si>
  <si>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</si>
  <si>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</si>
  <si>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</si>
  <si>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</si>
  <si>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</si>
  <si>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</si>
  <si>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</si>
  <si>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</si>
  <si>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</si>
  <si>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</si>
  <si>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</si>
  <si>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</si>
  <si>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</si>
  <si>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</si>
  <si>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</si>
  <si>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</si>
  <si>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</si>
  <si>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</si>
  <si>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</si>
  <si>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</si>
  <si>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</si>
  <si>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</si>
  <si>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</si>
  <si>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</si>
  <si>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</si>
  <si>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</si>
  <si>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</si>
  <si>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</si>
  <si>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</si>
  <si>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</si>
  <si>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</si>
  <si>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</si>
  <si>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</si>
  <si>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</si>
  <si>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</si>
  <si>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</si>
  <si>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</si>
  <si>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</si>
  <si>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</si>
  <si>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</si>
  <si>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</si>
  <si>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</si>
  <si>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</si>
  <si>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</si>
  <si>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</si>
  <si>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</si>
  <si>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</si>
  <si>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</si>
  <si>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</si>
  <si>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</si>
  <si>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</si>
  <si>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</si>
  <si>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</si>
  <si>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</si>
  <si>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</si>
  <si>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</si>
  <si>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</si>
  <si>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</si>
  <si>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</si>
  <si>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</si>
  <si>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</si>
  <si>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</si>
  <si>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</si>
  <si>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</si>
  <si>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</si>
  <si>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</si>
  <si>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</si>
  <si>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</si>
  <si>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</si>
  <si>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</si>
  <si>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</si>
  <si>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</si>
  <si>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</si>
  <si>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</si>
  <si>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</si>
  <si>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</si>
  <si>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</si>
  <si>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</si>
  <si>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</si>
  <si>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</si>
  <si>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</si>
  <si>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</si>
  <si>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</si>
  <si>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</si>
  <si>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</si>
  <si>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</si>
  <si>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</si>
  <si>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</si>
  <si>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</si>
  <si>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</si>
  <si>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</si>
  <si>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</si>
  <si>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</si>
  <si>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</si>
  <si>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</si>
  <si>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</si>
  <si>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</si>
  <si>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</si>
  <si>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</si>
  <si>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</si>
  <si>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</si>
  <si>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</si>
  <si>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</si>
  <si>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</si>
  <si>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</si>
  <si>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</si>
  <si>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</si>
  <si>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</si>
  <si>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</si>
  <si>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</si>
  <si>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</si>
  <si>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</si>
  <si>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</si>
  <si>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</si>
  <si>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</si>
  <si>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</si>
  <si>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</si>
  <si>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</si>
  <si>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</si>
  <si>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</si>
  <si>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</si>
  <si>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</si>
  <si>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</si>
  <si>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</si>
  <si>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</si>
  <si>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</si>
  <si>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</si>
  <si>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</si>
  <si>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</si>
  <si>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</si>
  <si>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</si>
  <si>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</si>
  <si>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</si>
  <si>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</si>
  <si>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</si>
  <si>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</si>
  <si>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</si>
  <si>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</si>
  <si>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</si>
  <si>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</si>
  <si>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</si>
  <si>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</si>
  <si>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</si>
  <si>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</si>
  <si>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</si>
  <si>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</si>
  <si>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</si>
  <si>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</si>
  <si>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</si>
  <si>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</si>
  <si>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</si>
  <si>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</si>
  <si>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</si>
  <si>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</si>
  <si>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</si>
  <si>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</si>
  <si>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</si>
  <si>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</si>
  <si>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</si>
  <si>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</si>
  <si>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</si>
  <si>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</si>
  <si>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</si>
  <si>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</si>
  <si>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</si>
  <si>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</si>
  <si>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</si>
  <si>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</si>
  <si>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</si>
  <si>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</si>
  <si>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</si>
  <si>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</si>
  <si>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</si>
  <si>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</si>
  <si>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</si>
  <si>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</si>
  <si>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</si>
  <si>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</si>
  <si>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</si>
  <si>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</si>
  <si>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</si>
  <si>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</si>
  <si>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</si>
  <si>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</si>
  <si>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</si>
  <si>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</si>
  <si>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</si>
  <si>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</si>
  <si>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</si>
  <si>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</si>
  <si>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</si>
  <si>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</si>
  <si>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</si>
  <si>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</si>
  <si>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</si>
  <si>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</si>
  <si>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</si>
  <si>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</si>
  <si>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</si>
  <si>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</si>
  <si>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</si>
  <si>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</si>
  <si>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</si>
  <si>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</si>
  <si>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</si>
  <si>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</si>
  <si>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</si>
  <si>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</si>
  <si>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</si>
  <si>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</si>
  <si>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</si>
  <si>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</si>
  <si>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</si>
  <si>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</si>
  <si>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</si>
  <si>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</si>
  <si>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</si>
  <si>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</si>
  <si>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</si>
  <si>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</si>
  <si>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</si>
  <si>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</si>
  <si>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</si>
  <si>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</si>
  <si>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</si>
  <si>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</si>
  <si>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</si>
  <si>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</si>
  <si>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</si>
  <si>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</si>
  <si>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</si>
  <si>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</si>
  <si>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</si>
  <si>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</si>
  <si>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</si>
  <si>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</si>
  <si>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</si>
  <si>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</si>
  <si>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</si>
  <si>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</si>
  <si>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</si>
  <si>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</si>
  <si>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</si>
  <si>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</si>
  <si>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</si>
  <si>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</si>
  <si>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</si>
  <si>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</si>
  <si>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</si>
  <si>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</si>
  <si>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</si>
  <si>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</si>
  <si>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</si>
  <si>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</si>
  <si>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</si>
  <si>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</si>
  <si>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</si>
  <si>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</si>
  <si>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</si>
  <si>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</si>
  <si>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</si>
  <si>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</si>
  <si>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</si>
  <si>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</si>
  <si>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</si>
  <si>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</si>
  <si>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</si>
  <si>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</si>
  <si>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</si>
  <si>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</si>
  <si>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</si>
  <si>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</si>
  <si>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</si>
  <si>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</si>
  <si>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</si>
  <si>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</si>
  <si>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</si>
  <si>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</si>
  <si>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</si>
  <si>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</si>
  <si>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</si>
  <si>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</si>
  <si>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</si>
  <si>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</si>
  <si>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</si>
  <si>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</si>
  <si>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</si>
  <si>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</si>
  <si>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</si>
  <si>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</si>
  <si>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</si>
  <si>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</si>
  <si>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</si>
  <si>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</si>
  <si>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</si>
  <si>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</si>
  <si>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</si>
  <si>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</si>
  <si>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</si>
  <si>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</si>
  <si>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</si>
  <si>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</si>
  <si>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</si>
  <si>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</si>
  <si>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</si>
  <si>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</si>
  <si>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</si>
  <si>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</si>
  <si>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</si>
  <si>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</si>
  <si>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</si>
  <si>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</si>
  <si>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</si>
  <si>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</si>
  <si>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</si>
  <si>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</si>
  <si>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</si>
  <si>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</si>
  <si>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</si>
  <si>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</si>
  <si>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</si>
  <si>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</si>
  <si>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</si>
  <si>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</si>
  <si>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</si>
  <si>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</si>
  <si>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</si>
  <si>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</si>
  <si>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</si>
  <si>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</si>
  <si>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</si>
  <si>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</si>
  <si>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</si>
  <si>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</si>
  <si>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</si>
  <si>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</si>
  <si>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</si>
  <si>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</si>
  <si>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</si>
  <si>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</si>
  <si>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</si>
  <si>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</si>
  <si>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</si>
  <si>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</si>
  <si>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</si>
  <si>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</si>
  <si>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</si>
  <si>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</si>
  <si>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</si>
  <si>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</si>
  <si>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</si>
  <si>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</si>
  <si>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</si>
  <si>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</si>
  <si>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</si>
  <si>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</si>
  <si>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</si>
  <si>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</si>
  <si>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</si>
  <si>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</si>
  <si>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</si>
  <si>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</si>
  <si>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</si>
  <si>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</si>
  <si>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</si>
  <si>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</si>
  <si>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</si>
  <si>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</si>
  <si>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</si>
  <si>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</si>
  <si>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</si>
  <si>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</si>
  <si>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</si>
  <si>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</si>
  <si>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</si>
  <si>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</si>
  <si>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</si>
  <si>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</si>
  <si>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</si>
  <si>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</si>
  <si>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</si>
  <si>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</si>
  <si>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</si>
  <si>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</si>
  <si>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</si>
  <si>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</si>
  <si>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</si>
  <si>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</si>
  <si>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</si>
  <si>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</si>
  <si>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</si>
  <si>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</si>
  <si>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</si>
  <si>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</si>
  <si>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</si>
  <si>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</si>
  <si>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</si>
  <si>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</si>
  <si>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</si>
  <si>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</si>
  <si>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</si>
  <si>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</si>
  <si>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</si>
  <si>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</si>
  <si>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</si>
  <si>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</si>
  <si>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</si>
  <si>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</si>
  <si>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</si>
  <si>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</si>
  <si>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</si>
  <si>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</si>
  <si>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</si>
  <si>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</si>
  <si>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</si>
  <si>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</si>
  <si>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</si>
  <si>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</si>
  <si>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</si>
  <si>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</si>
  <si>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</si>
  <si>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</si>
  <si>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</si>
  <si>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</si>
  <si>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</si>
  <si>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</si>
  <si>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</si>
  <si>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</si>
  <si>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</si>
  <si>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</si>
  <si>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</si>
  <si>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</si>
  <si>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</si>
  <si>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</si>
  <si>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</si>
  <si>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</si>
  <si>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</si>
  <si>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</si>
  <si>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</si>
  <si>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</si>
  <si>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</si>
  <si>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</si>
  <si>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</si>
  <si>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</si>
  <si>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</si>
  <si>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</si>
  <si>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</si>
  <si>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</si>
  <si>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</si>
  <si>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</si>
  <si>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</si>
  <si>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</si>
  <si>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</si>
  <si>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</si>
  <si>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</si>
  <si>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</si>
  <si>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</si>
  <si>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</si>
  <si>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</si>
  <si>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</si>
  <si>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</si>
  <si>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</si>
  <si>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</si>
  <si>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</si>
  <si>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</si>
  <si>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</si>
  <si>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</si>
  <si>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</si>
  <si>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</si>
  <si>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</si>
  <si>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</si>
  <si>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</si>
  <si>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</si>
  <si>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</si>
  <si>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</si>
  <si>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</si>
  <si>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</si>
  <si>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</si>
  <si>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</si>
  <si>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</si>
  <si>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</si>
  <si>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</si>
  <si>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</si>
  <si>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</si>
  <si>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</si>
  <si>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</si>
  <si>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</si>
  <si>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</si>
  <si>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</si>
  <si>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</si>
  <si>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</si>
  <si>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</si>
  <si>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</si>
  <si>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</si>
  <si>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</si>
  <si>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</si>
  <si>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</si>
  <si>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</si>
  <si>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</si>
  <si>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</si>
  <si>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</si>
  <si>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</si>
  <si>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</si>
  <si>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</si>
  <si>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</si>
  <si>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</si>
  <si>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</si>
  <si>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</si>
  <si>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</si>
  <si>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</si>
  <si>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</si>
  <si>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</si>
  <si>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</si>
  <si>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</si>
  <si>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</si>
  <si>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</si>
  <si>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</si>
  <si>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</si>
  <si>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</si>
  <si>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</si>
  <si>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</si>
  <si>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</si>
  <si>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</si>
  <si>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</si>
  <si>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</si>
  <si>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</si>
  <si>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</si>
  <si>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</si>
  <si>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</si>
  <si>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</si>
  <si>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</si>
  <si>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</si>
  <si>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</si>
  <si>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</si>
  <si>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</si>
  <si>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</si>
  <si>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</si>
  <si>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</si>
  <si>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</si>
  <si>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</si>
  <si>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</si>
  <si>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</si>
  <si>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</si>
  <si>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</si>
  <si>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</si>
  <si>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</si>
  <si>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</si>
  <si>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</si>
  <si>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</si>
  <si>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</si>
  <si>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</si>
  <si>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</si>
  <si>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</si>
  <si>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</si>
  <si>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</si>
  <si>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</si>
  <si>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</si>
  <si>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</si>
  <si>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</si>
  <si>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</si>
  <si>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</si>
  <si>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</si>
  <si>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</si>
  <si>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</si>
  <si>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</si>
  <si>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</si>
  <si>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</si>
  <si>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</si>
  <si>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</si>
  <si>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</si>
  <si>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</si>
  <si>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</si>
  <si>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</si>
  <si>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</si>
  <si>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</si>
  <si>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</si>
  <si>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</si>
  <si>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</si>
  <si>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</si>
  <si>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</si>
  <si>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</si>
  <si>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</si>
  <si>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</si>
  <si>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</si>
  <si>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</si>
  <si>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</si>
  <si>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</si>
  <si>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</si>
  <si>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</si>
  <si>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</si>
  <si>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</si>
  <si>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</si>
  <si>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</si>
  <si>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</si>
  <si>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</si>
  <si>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</si>
  <si>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</si>
  <si>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</si>
  <si>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</si>
  <si>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</si>
  <si>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</si>
  <si>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</si>
  <si>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</si>
  <si>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</si>
  <si>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</si>
  <si>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</si>
  <si>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</si>
  <si>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</si>
  <si>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</si>
  <si>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</si>
  <si>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</si>
  <si>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</si>
  <si>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</si>
  <si>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</si>
  <si>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</si>
  <si>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</si>
  <si>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</si>
  <si>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</si>
  <si>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</si>
  <si>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</si>
  <si>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</si>
  <si>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</si>
  <si>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</si>
  <si>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</si>
  <si>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</si>
  <si>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</si>
  <si>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</si>
  <si>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</si>
  <si>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</si>
  <si>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</si>
  <si>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</si>
  <si>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</si>
  <si>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</si>
  <si>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</si>
  <si>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</si>
  <si>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</si>
  <si>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</si>
  <si>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</si>
  <si>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</si>
  <si>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</si>
  <si>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</si>
  <si>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</si>
  <si>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</si>
  <si>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</si>
  <si>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</si>
  <si>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</si>
  <si>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</si>
  <si>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</si>
  <si>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</si>
  <si>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</si>
  <si>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</si>
  <si>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</si>
  <si>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</si>
  <si>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</si>
  <si>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</si>
  <si>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</si>
  <si>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</si>
  <si>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</si>
  <si>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</si>
  <si>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</si>
  <si>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</si>
  <si>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</si>
  <si>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</si>
  <si>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</si>
  <si>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</si>
  <si>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</si>
  <si>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</si>
  <si>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</si>
  <si>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</si>
  <si>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</si>
  <si>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</si>
  <si>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</si>
  <si>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</si>
  <si>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</si>
  <si>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</si>
  <si>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</si>
  <si>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</si>
  <si>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</si>
  <si>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</si>
  <si>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</si>
  <si>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</si>
  <si>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</si>
  <si>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</si>
  <si>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</si>
  <si>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</si>
  <si>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</si>
  <si>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</si>
  <si>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</si>
  <si>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</si>
  <si>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</si>
  <si>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</si>
  <si>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</si>
  <si>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</si>
  <si>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</si>
  <si>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</si>
  <si>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</si>
  <si>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</si>
  <si>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</si>
  <si>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</si>
  <si>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</si>
  <si>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</si>
  <si>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</si>
  <si>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</si>
  <si>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</si>
  <si>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</si>
  <si>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</si>
  <si>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</si>
  <si>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</si>
  <si>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</si>
  <si>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</si>
  <si>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</si>
  <si>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</si>
  <si>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</si>
  <si>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</si>
  <si>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</si>
  <si>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</si>
  <si>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</si>
  <si>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</si>
  <si>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</si>
  <si>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</si>
  <si>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</si>
  <si>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</si>
  <si>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</si>
  <si>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</si>
  <si>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</si>
  <si>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</si>
  <si>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</si>
  <si>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</si>
  <si>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</si>
  <si>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</si>
  <si>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</si>
  <si>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</si>
  <si>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</si>
  <si>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</si>
  <si>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</si>
  <si>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</si>
  <si>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</si>
  <si>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</si>
  <si>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</si>
  <si>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</si>
  <si>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</si>
  <si>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</si>
  <si>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</si>
  <si>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</si>
  <si>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</si>
  <si>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</si>
  <si>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</si>
  <si>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</si>
  <si>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</si>
  <si>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</si>
  <si>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</si>
  <si>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</si>
  <si>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</si>
  <si>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</si>
  <si>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</si>
  <si>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</si>
  <si>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</si>
  <si>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</si>
  <si>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</si>
  <si>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</si>
  <si>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</si>
  <si>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</si>
  <si>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</si>
  <si>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</si>
  <si>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</si>
  <si>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</si>
  <si>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</si>
  <si>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</si>
  <si>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</si>
  <si>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</si>
  <si>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</si>
  <si>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</si>
  <si>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</si>
  <si>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</si>
  <si>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</si>
  <si>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</si>
  <si>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</si>
  <si>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</si>
  <si>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</si>
  <si>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</si>
  <si>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</si>
  <si>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</si>
  <si>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</si>
  <si>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</si>
  <si>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</si>
  <si>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</si>
  <si>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</si>
  <si>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</si>
  <si>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</si>
  <si>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</si>
  <si>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</si>
  <si>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</si>
  <si>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</si>
  <si>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</si>
  <si>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</si>
  <si>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</si>
  <si>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</si>
  <si>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</si>
  <si>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</si>
  <si>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</si>
  <si>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</si>
  <si>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</si>
  <si>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</si>
  <si>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</si>
  <si>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</si>
  <si>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</si>
  <si>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</si>
  <si>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</si>
  <si>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</si>
  <si>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</si>
  <si>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</si>
  <si>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</si>
  <si>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</si>
  <si>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</si>
  <si>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</si>
  <si>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</si>
  <si>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</si>
  <si>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</si>
  <si>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</si>
  <si>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</si>
  <si>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</si>
  <si>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</si>
  <si>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</si>
  <si>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</si>
  <si>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</si>
  <si>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</si>
  <si>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</si>
  <si>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</si>
  <si>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</si>
  <si>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</si>
  <si>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</si>
  <si>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</si>
  <si>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</si>
  <si>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</si>
  <si>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</si>
  <si>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</si>
  <si>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</si>
  <si>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</si>
  <si>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</si>
  <si>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</si>
  <si>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</si>
  <si>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</si>
  <si>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</si>
  <si>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</si>
  <si>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</si>
  <si>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</si>
  <si>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</si>
  <si>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</si>
  <si>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</si>
  <si>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</si>
  <si>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</si>
  <si>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</si>
  <si>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</si>
  <si>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</si>
  <si>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</si>
  <si>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</si>
  <si>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</si>
  <si>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</si>
  <si>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</si>
  <si>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</si>
  <si>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</si>
  <si>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</si>
  <si>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</si>
  <si>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</si>
  <si>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</si>
  <si>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</si>
  <si>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</si>
  <si>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</si>
  <si>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</si>
  <si>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</si>
  <si>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</si>
  <si>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</si>
  <si>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</si>
  <si>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</si>
  <si>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</si>
  <si>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</si>
  <si>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</si>
  <si>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</si>
  <si>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</si>
  <si>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</si>
  <si>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</si>
  <si>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</si>
  <si>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</si>
  <si>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</si>
  <si>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</si>
  <si>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</si>
  <si>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</si>
  <si>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</si>
  <si>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</si>
  <si>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</si>
  <si>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</si>
  <si>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</si>
  <si>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</si>
  <si>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</si>
  <si>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</si>
  <si>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</si>
  <si>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</si>
  <si>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</si>
  <si>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</si>
  <si>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</si>
  <si>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</si>
  <si>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</si>
  <si>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</si>
  <si>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</si>
  <si>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</si>
  <si>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</si>
  <si>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</si>
  <si>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</si>
  <si>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</si>
  <si>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</si>
  <si>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</si>
  <si>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</si>
  <si>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</si>
  <si>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</si>
  <si>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</si>
  <si>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</si>
  <si>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</si>
  <si>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</si>
  <si>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</si>
  <si>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</si>
  <si>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</si>
  <si>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</si>
  <si>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</si>
  <si>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</si>
  <si>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</si>
  <si>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</si>
  <si>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</si>
  <si>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</si>
  <si>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</si>
  <si>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</si>
  <si>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</si>
  <si>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</si>
  <si>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</si>
  <si>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</si>
  <si>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</si>
  <si>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</si>
  <si>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</si>
  <si>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</si>
  <si>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</si>
  <si>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</si>
  <si>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</si>
  <si>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</si>
  <si>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</si>
  <si>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</si>
  <si>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</si>
  <si>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</si>
  <si>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</si>
  <si>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</si>
  <si>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</si>
  <si>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</si>
  <si>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</si>
  <si>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</si>
  <si>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</si>
  <si>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</si>
  <si>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</si>
  <si>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</si>
  <si>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</si>
  <si>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</si>
  <si>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</si>
  <si>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</si>
  <si>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</si>
  <si>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</si>
  <si>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</si>
  <si>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</si>
  <si>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</si>
  <si>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</si>
  <si>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</si>
  <si>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</si>
  <si>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</si>
  <si>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</si>
  <si>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</si>
  <si>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</si>
  <si>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</si>
  <si>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</si>
  <si>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</si>
  <si>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</si>
  <si>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</si>
  <si>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</si>
  <si>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</si>
  <si>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</si>
  <si>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</si>
  <si>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</si>
  <si>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</si>
  <si>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</si>
  <si>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</si>
  <si>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</si>
  <si>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</si>
  <si>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</si>
  <si>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</si>
  <si>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</si>
  <si>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</si>
  <si>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</si>
  <si>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</si>
  <si>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</si>
  <si>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</si>
  <si>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</si>
  <si>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</si>
  <si>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</si>
  <si>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</si>
  <si>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</si>
  <si>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</si>
  <si>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</si>
  <si>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</si>
  <si>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</si>
  <si>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</si>
  <si>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</si>
  <si>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</si>
  <si>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</si>
  <si>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</si>
  <si>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</si>
  <si>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</si>
  <si>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</si>
  <si>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</si>
  <si>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</si>
  <si>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</si>
  <si>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</si>
  <si>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</si>
  <si>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</si>
  <si>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</si>
  <si>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</si>
  <si>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</si>
  <si>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</si>
  <si>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</si>
  <si>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</si>
  <si>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</si>
  <si>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</si>
  <si>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</si>
  <si>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</si>
  <si>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</si>
  <si>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</si>
  <si>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</si>
  <si>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</si>
  <si>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</si>
  <si>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</si>
  <si>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</si>
  <si>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</si>
  <si>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</si>
  <si>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</si>
  <si>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</si>
  <si>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</si>
  <si>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</si>
  <si>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</si>
  <si>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</si>
  <si>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</si>
  <si>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</si>
  <si>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</si>
  <si>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</si>
  <si>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</si>
  <si>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</si>
  <si>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</si>
  <si>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</si>
  <si>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</si>
  <si>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</si>
  <si>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</si>
  <si>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</si>
  <si>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</si>
  <si>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</si>
  <si>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</si>
  <si>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</si>
  <si>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</si>
  <si>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</si>
  <si>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</si>
  <si>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</si>
  <si>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</si>
  <si>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</si>
  <si>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</si>
  <si>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</si>
  <si>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</si>
  <si>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</si>
  <si>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</si>
  <si>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</si>
  <si>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</si>
  <si>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</si>
  <si>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</si>
  <si>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</si>
  <si>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</si>
  <si>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</si>
  <si>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</si>
  <si>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</si>
  <si>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</si>
  <si>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</si>
  <si>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</si>
  <si>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</si>
  <si>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</si>
  <si>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</si>
  <si>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</si>
  <si>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</si>
  <si>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</si>
  <si>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</si>
  <si>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</si>
  <si>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</si>
  <si>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</si>
  <si>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</si>
  <si>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</si>
  <si>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</si>
  <si>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</si>
  <si>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</si>
  <si>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</si>
  <si>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</si>
  <si>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</si>
  <si>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</si>
  <si>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</si>
  <si>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</si>
  <si>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</si>
  <si>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</si>
  <si>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</si>
  <si>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</si>
  <si>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</si>
  <si>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</si>
  <si>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</si>
  <si>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</si>
  <si>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</si>
  <si>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</si>
  <si>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</si>
  <si>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</si>
  <si>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</si>
  <si>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</si>
  <si>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</si>
  <si>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</si>
  <si>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</si>
  <si>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</si>
  <si>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</si>
  <si>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</si>
  <si>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</si>
  <si>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</si>
  <si>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</si>
  <si>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</si>
  <si>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</si>
  <si>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</si>
  <si>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</si>
  <si>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</si>
  <si>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</si>
  <si>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</si>
  <si>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</si>
  <si>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</si>
  <si>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</si>
  <si>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</si>
  <si>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</si>
  <si>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</si>
  <si>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</si>
  <si>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</si>
  <si>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</si>
  <si>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</si>
  <si>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</si>
  <si>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</si>
  <si>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</si>
  <si>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</si>
  <si>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</si>
  <si>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</si>
  <si>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</si>
  <si>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</si>
  <si>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</si>
  <si>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</si>
  <si>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</si>
  <si>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</si>
  <si>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</si>
  <si>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</si>
  <si>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</si>
  <si>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</si>
  <si>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</si>
  <si>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</si>
  <si>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</si>
  <si>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</si>
  <si>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</si>
  <si>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</si>
  <si>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</si>
  <si>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</si>
  <si>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</si>
  <si>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</si>
  <si>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</si>
  <si>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</si>
  <si>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</si>
  <si>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</si>
  <si>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</si>
  <si>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</si>
  <si>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</si>
  <si>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</si>
  <si>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</si>
  <si>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</si>
  <si>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</si>
  <si>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</si>
  <si>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</si>
  <si>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</si>
  <si>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</si>
  <si>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</si>
  <si>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</si>
  <si>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</si>
  <si>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</si>
  <si>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</si>
  <si>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</si>
  <si>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</si>
  <si>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</si>
  <si>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</si>
  <si>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</si>
  <si>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</si>
  <si>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</si>
  <si>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</si>
  <si>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</si>
  <si>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</si>
  <si>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</si>
  <si>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</si>
  <si>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</si>
  <si>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</si>
  <si>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</si>
  <si>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</si>
  <si>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</si>
  <si>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</si>
  <si>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</si>
  <si>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</si>
  <si>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</si>
  <si>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</si>
  <si>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</si>
  <si>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</si>
  <si>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</si>
  <si>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</si>
  <si>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</si>
  <si>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</si>
  <si>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</si>
  <si>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</si>
  <si>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</si>
  <si>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</si>
  <si>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</si>
  <si>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</si>
  <si>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</si>
  <si>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</si>
  <si>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</si>
  <si>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</si>
  <si>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</si>
  <si>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</si>
  <si>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</si>
  <si>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</si>
  <si>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</si>
  <si>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</si>
  <si>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</si>
  <si>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</si>
  <si>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</si>
  <si>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</si>
  <si>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</si>
  <si>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</si>
  <si>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</si>
  <si>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</si>
  <si>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</si>
  <si>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</si>
  <si>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</si>
  <si>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</si>
  <si>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</si>
  <si>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</si>
  <si>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</si>
  <si>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</si>
  <si>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</si>
  <si>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</si>
  <si>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</si>
  <si>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</si>
  <si>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</si>
  <si>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</si>
  <si>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</si>
  <si>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</si>
  <si>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</si>
  <si>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</si>
  <si>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</si>
  <si>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</si>
  <si>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</si>
  <si>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</si>
  <si>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</si>
  <si>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</si>
  <si>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</si>
  <si>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</si>
  <si>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</si>
  <si>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</si>
  <si>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</si>
  <si>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</si>
  <si>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</si>
  <si>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</si>
  <si>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</si>
  <si>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</si>
  <si>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</si>
  <si>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</si>
  <si>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</si>
  <si>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</si>
  <si>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</si>
  <si>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</si>
  <si>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</si>
  <si>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</si>
  <si>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</si>
  <si>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</si>
  <si>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</si>
  <si>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</si>
  <si>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</si>
  <si>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</si>
  <si>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</si>
  <si>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</si>
  <si>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</si>
  <si>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</si>
  <si>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</si>
  <si>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</si>
  <si>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</si>
  <si>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</si>
  <si>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</si>
  <si>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</si>
  <si>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</si>
  <si>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</si>
  <si>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</si>
  <si>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</si>
  <si>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</si>
  <si>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</si>
  <si>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</si>
  <si>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</si>
  <si>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</si>
  <si>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</si>
  <si>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</si>
  <si>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</si>
  <si>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</si>
  <si>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</si>
  <si>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</si>
  <si>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</si>
  <si>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</si>
  <si>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</si>
  <si>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</si>
  <si>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</si>
  <si>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</si>
  <si>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</si>
  <si>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</si>
  <si>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</si>
  <si>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</si>
  <si>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</si>
  <si>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</si>
  <si>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</si>
  <si>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</si>
  <si>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</si>
  <si>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</si>
  <si>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</si>
  <si>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</si>
  <si>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</si>
  <si>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</si>
  <si>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</si>
  <si>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</si>
  <si>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</si>
  <si>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</si>
  <si>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</si>
  <si>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</si>
  <si>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</si>
  <si>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</si>
  <si>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</si>
  <si>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</si>
  <si>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</si>
  <si>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</si>
  <si>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</si>
  <si>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</si>
  <si>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</si>
  <si>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</si>
  <si>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</si>
  <si>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</si>
  <si>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</si>
  <si>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</si>
  <si>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</si>
  <si>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</si>
  <si>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</si>
  <si>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</si>
  <si>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</si>
  <si>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</si>
  <si>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</si>
  <si>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</si>
  <si>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</si>
  <si>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</si>
  <si>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</si>
  <si>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</si>
  <si>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</si>
  <si>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</si>
  <si>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</si>
  <si>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</si>
  <si>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</si>
  <si>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</si>
  <si>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</si>
  <si>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</si>
  <si>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</si>
  <si>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</si>
  <si>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</si>
  <si>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</si>
  <si>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</si>
  <si>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</si>
  <si>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</si>
  <si>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</si>
  <si>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</si>
  <si>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</si>
  <si>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</si>
  <si>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</si>
  <si>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</si>
  <si>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</si>
  <si>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</si>
  <si>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</si>
  <si>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</si>
  <si>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</si>
  <si>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</si>
  <si>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</si>
  <si>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</si>
  <si>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</si>
  <si>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</si>
  <si>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</si>
  <si>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</si>
  <si>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</si>
  <si>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</si>
  <si>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</si>
  <si>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</si>
  <si>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</si>
  <si>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</si>
  <si>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</si>
  <si>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</si>
  <si>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</si>
  <si>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</si>
  <si>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</si>
  <si>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</si>
  <si>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</si>
  <si>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</si>
  <si>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</si>
  <si>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</si>
  <si>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</si>
  <si>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</si>
  <si>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</si>
  <si>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</si>
  <si>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</si>
  <si>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</si>
  <si>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</si>
  <si>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</si>
  <si>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</si>
  <si>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</si>
  <si>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</si>
  <si>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</si>
  <si>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</si>
  <si>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</si>
  <si>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</si>
  <si>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</si>
  <si>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</si>
  <si>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</si>
  <si>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</si>
  <si>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</si>
  <si>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</si>
  <si>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</si>
  <si>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</si>
  <si>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</si>
  <si>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</si>
  <si>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</si>
  <si>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</si>
  <si>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</si>
  <si>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</si>
  <si>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</si>
  <si>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</si>
  <si>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</si>
  <si>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</si>
  <si>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</si>
  <si>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</si>
  <si>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</si>
  <si>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</si>
  <si>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</si>
  <si>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</si>
  <si>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</si>
  <si>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</si>
  <si>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</si>
  <si>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</si>
  <si>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</si>
  <si>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</si>
  <si>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</si>
  <si>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</si>
  <si>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</si>
  <si>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</si>
  <si>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</si>
  <si>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</si>
  <si>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</si>
  <si>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</si>
  <si>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</si>
  <si>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</si>
  <si>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</si>
  <si>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</si>
  <si>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</si>
  <si>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</si>
  <si>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</si>
  <si>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</si>
  <si>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</si>
  <si>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</si>
  <si>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</si>
  <si>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</si>
  <si>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</si>
  <si>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</si>
  <si>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</si>
  <si>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</si>
  <si>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</si>
  <si>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</si>
  <si>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</si>
  <si>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</si>
  <si>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</si>
  <si>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</si>
  <si>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</si>
  <si>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</si>
  <si>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</si>
  <si>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</si>
  <si>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</si>
  <si>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</si>
  <si>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</si>
  <si>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</si>
  <si>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</si>
  <si>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</si>
  <si>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</si>
  <si>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</si>
  <si>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</si>
  <si>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</si>
  <si>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</si>
  <si>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</si>
  <si>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</si>
  <si>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</si>
  <si>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</si>
  <si>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</si>
  <si>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</si>
  <si>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</si>
  <si>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</si>
  <si>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</si>
  <si>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</si>
  <si>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</si>
  <si>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</si>
  <si>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</si>
  <si>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</si>
  <si>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</si>
  <si>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</si>
  <si>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</si>
  <si>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</si>
  <si>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</si>
  <si>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</si>
  <si>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</si>
  <si>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</si>
  <si>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</si>
  <si>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</si>
  <si>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</si>
  <si>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</si>
  <si>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</si>
  <si>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</si>
  <si>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</si>
  <si>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</si>
  <si>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</si>
  <si>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</si>
  <si>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</si>
  <si>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</si>
  <si>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</si>
  <si>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</si>
  <si>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</si>
  <si>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</si>
  <si>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</si>
  <si>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</si>
  <si>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</si>
  <si>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</si>
  <si>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</si>
  <si>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</si>
  <si>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</si>
  <si>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</si>
  <si>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</si>
  <si>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</si>
  <si>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</si>
  <si>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</si>
  <si>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</si>
  <si>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</si>
  <si>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</si>
  <si>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</si>
  <si>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</si>
  <si>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</si>
  <si>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</si>
  <si>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</si>
  <si>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</si>
  <si>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</si>
  <si>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</si>
  <si>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</si>
  <si>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</si>
  <si>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</si>
  <si>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</si>
  <si>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</si>
  <si>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</si>
  <si>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</si>
  <si>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</si>
  <si>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</si>
  <si>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</si>
  <si>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</si>
  <si>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</si>
  <si>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</si>
  <si>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</si>
  <si>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</si>
  <si>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</si>
  <si>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</si>
  <si>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</si>
  <si>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</si>
  <si>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</si>
  <si>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</si>
  <si>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</si>
  <si>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</si>
  <si>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</si>
  <si>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</si>
  <si>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</si>
  <si>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</si>
  <si>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</si>
  <si>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</si>
  <si>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</si>
  <si>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</si>
  <si>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</si>
  <si>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</si>
  <si>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</si>
  <si>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</si>
  <si>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</si>
  <si>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</si>
  <si>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</si>
  <si>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</si>
  <si>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</si>
  <si>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</si>
  <si>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</si>
  <si>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</si>
  <si>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</si>
  <si>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</si>
  <si>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</si>
  <si>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</si>
  <si>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</si>
  <si>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</si>
  <si>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</si>
  <si>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</si>
  <si>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</si>
  <si>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</si>
  <si>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</si>
  <si>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</si>
  <si>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</si>
  <si>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</si>
  <si>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</si>
  <si>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</si>
  <si>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</si>
  <si>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</si>
  <si>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</si>
  <si>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</si>
  <si>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</si>
  <si>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</si>
  <si>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</si>
  <si>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</si>
  <si>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</si>
  <si>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</si>
  <si>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</si>
  <si>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</si>
  <si>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</si>
  <si>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</si>
  <si>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</si>
  <si>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</si>
  <si>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</si>
  <si>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</si>
  <si>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</si>
  <si>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</si>
  <si>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</si>
  <si>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</si>
  <si>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</si>
  <si>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</si>
  <si>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</si>
  <si>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</si>
  <si>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</si>
  <si>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</si>
  <si>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</si>
  <si>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</si>
  <si>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</si>
  <si>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</si>
  <si>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</si>
  <si>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</si>
  <si>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</si>
  <si>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</si>
  <si>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</si>
  <si>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</si>
  <si>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</si>
  <si>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</si>
  <si>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</si>
  <si>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</si>
  <si>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</si>
  <si>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</si>
  <si>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</si>
  <si>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</si>
  <si>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</si>
  <si>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</si>
  <si>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</si>
  <si>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</si>
  <si>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</si>
  <si>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</si>
  <si>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</si>
  <si>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</si>
  <si>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</si>
  <si>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</si>
  <si>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</si>
  <si>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</si>
  <si>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</si>
  <si>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</si>
  <si>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</si>
  <si>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</si>
  <si>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</si>
  <si>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</si>
  <si>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</si>
  <si>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</si>
  <si>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</si>
  <si>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</si>
  <si>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</si>
  <si>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</si>
  <si>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</si>
  <si>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</si>
  <si>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</si>
  <si>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</si>
  <si>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</si>
  <si>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</si>
  <si>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</si>
  <si>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</si>
  <si>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</si>
  <si>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</si>
  <si>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</si>
  <si>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</si>
  <si>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</si>
  <si>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</si>
  <si>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</si>
  <si>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</si>
  <si>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</si>
  <si>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</si>
  <si>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</si>
  <si>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</si>
  <si>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</si>
  <si>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</si>
  <si>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</si>
  <si>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</si>
  <si>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</si>
  <si>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</si>
  <si>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</si>
  <si>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</si>
  <si>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</si>
  <si>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</si>
  <si>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</si>
  <si>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</si>
  <si>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</si>
  <si>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</si>
  <si>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</si>
  <si>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</si>
  <si>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</si>
  <si>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</si>
  <si>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</si>
  <si>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</si>
  <si>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</si>
  <si>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</si>
  <si>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</si>
  <si>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</si>
  <si>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</si>
  <si>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</si>
  <si>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</si>
  <si>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</si>
  <si>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</si>
  <si>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</si>
  <si>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</si>
  <si>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</si>
  <si>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</si>
  <si>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</si>
  <si>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</si>
  <si>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</si>
  <si>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</si>
  <si>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</si>
  <si>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</si>
  <si>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</si>
  <si>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</si>
  <si>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</si>
  <si>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</si>
  <si>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</si>
  <si>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</si>
  <si>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</si>
  <si>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</si>
  <si>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</si>
  <si>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</si>
  <si>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</si>
  <si>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</si>
  <si>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</si>
  <si>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</si>
  <si>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</si>
  <si>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</si>
  <si>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</si>
  <si>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</si>
  <si>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</si>
  <si>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</si>
  <si>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</si>
  <si>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</si>
  <si>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</si>
  <si>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</si>
  <si>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</si>
  <si>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</si>
  <si>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</si>
  <si>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</si>
  <si>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</si>
  <si>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</si>
  <si>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</si>
  <si>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</si>
  <si>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</si>
  <si>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</si>
  <si>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</si>
  <si>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</si>
  <si>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</si>
  <si>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</si>
  <si>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</si>
  <si>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</si>
  <si>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</si>
  <si>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</si>
  <si>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</si>
  <si>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</si>
  <si>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</si>
  <si>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</si>
  <si>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</si>
  <si>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</si>
  <si>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</si>
  <si>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</si>
  <si>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</si>
  <si>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</si>
  <si>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</si>
  <si>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</si>
  <si>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</si>
  <si>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</si>
  <si>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</si>
  <si>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</si>
  <si>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</si>
  <si>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</si>
  <si>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</si>
  <si>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</si>
  <si>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</si>
  <si>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</si>
  <si>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</si>
  <si>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</si>
  <si>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</si>
  <si>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</si>
  <si>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</si>
  <si>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</si>
  <si>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</si>
  <si>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</si>
  <si>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</si>
  <si>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</si>
  <si>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</si>
  <si>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</si>
  <si>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</si>
  <si>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</si>
  <si>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</si>
  <si>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</si>
  <si>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</si>
  <si>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</si>
  <si>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</si>
  <si>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</si>
  <si>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</si>
  <si>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</si>
  <si>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</si>
  <si>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</si>
  <si>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</si>
  <si>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</si>
  <si>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</si>
  <si>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</si>
  <si>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</si>
  <si>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</si>
  <si>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</si>
  <si>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</si>
  <si>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</si>
  <si>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</si>
  <si>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</si>
  <si>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</si>
  <si>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</si>
  <si>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</si>
  <si>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</si>
  <si>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</si>
  <si>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</si>
  <si>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</si>
  <si>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</si>
  <si>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</si>
  <si>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</si>
  <si>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</si>
  <si>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</si>
  <si>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</si>
  <si>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</si>
  <si>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</si>
  <si>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</si>
  <si>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</si>
  <si>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</si>
  <si>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</si>
  <si>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</si>
  <si>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</si>
  <si>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</si>
  <si>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</si>
  <si>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</si>
  <si>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</si>
  <si>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</si>
  <si>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</si>
  <si>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</si>
  <si>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</si>
  <si>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</si>
  <si>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</si>
  <si>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</si>
  <si>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</si>
  <si>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</si>
  <si>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</si>
  <si>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</si>
  <si>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</si>
  <si>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</si>
  <si>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</si>
  <si>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</si>
  <si>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</si>
  <si>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</si>
  <si>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</si>
  <si>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</si>
  <si>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</si>
  <si>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</si>
  <si>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</si>
  <si>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</si>
  <si>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</si>
  <si>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</si>
  <si>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</si>
  <si>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</si>
  <si>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</si>
  <si>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</si>
  <si>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</si>
  <si>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</si>
  <si>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</si>
  <si>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</si>
  <si>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</si>
  <si>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</si>
  <si>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</si>
  <si>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</si>
  <si>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</si>
  <si>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</si>
  <si>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</si>
  <si>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</si>
  <si>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</si>
  <si>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</si>
  <si>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</si>
  <si>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</si>
  <si>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</si>
  <si>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</si>
  <si>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</si>
  <si>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</si>
  <si>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</si>
  <si>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</si>
  <si>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</si>
  <si>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</si>
  <si>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</si>
  <si>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</si>
  <si>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</si>
  <si>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</si>
  <si>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</si>
  <si>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</si>
  <si>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</si>
  <si>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</si>
  <si>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</si>
  <si>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</si>
  <si>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</si>
  <si>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</si>
  <si>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</si>
  <si>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</si>
  <si>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</si>
  <si>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</si>
  <si>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</si>
  <si>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</si>
  <si>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</si>
  <si>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</si>
  <si>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</si>
  <si>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</si>
  <si>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</si>
  <si>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</si>
  <si>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</si>
  <si>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</si>
  <si>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</si>
  <si>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</si>
  <si>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</si>
  <si>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</si>
  <si>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</si>
  <si>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</si>
  <si>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</si>
  <si>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</si>
  <si>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</si>
  <si>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</si>
  <si>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</si>
  <si>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</si>
  <si>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</si>
  <si>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</si>
  <si>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</si>
  <si>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</si>
  <si>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</si>
  <si>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</si>
  <si>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</si>
  <si>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</si>
  <si>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</si>
  <si>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</si>
  <si>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</si>
  <si>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</si>
  <si>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</si>
  <si>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</si>
  <si>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</si>
  <si>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</si>
  <si>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</si>
  <si>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</si>
  <si>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</si>
  <si>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</si>
  <si>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</si>
  <si>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</si>
  <si>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</si>
  <si>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</si>
  <si>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</si>
  <si>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</si>
  <si>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</si>
  <si>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</si>
  <si>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</si>
  <si>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</si>
  <si>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</si>
  <si>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</si>
  <si>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</si>
  <si>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</si>
  <si>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</si>
  <si>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</si>
  <si>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</si>
  <si>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</si>
  <si>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</si>
  <si>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</si>
  <si>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</si>
  <si>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</si>
  <si>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</si>
  <si>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</si>
  <si>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</si>
  <si>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</si>
  <si>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</si>
  <si>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</si>
  <si>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</si>
  <si>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</si>
  <si>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</si>
  <si>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</si>
  <si>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</si>
  <si>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</si>
  <si>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</si>
  <si>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</si>
  <si>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</si>
  <si>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</si>
  <si>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</si>
  <si>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</si>
  <si>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</si>
  <si>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</si>
  <si>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</si>
  <si>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</si>
  <si>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</si>
  <si>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</si>
  <si>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</si>
  <si>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</si>
  <si>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</si>
  <si>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</si>
  <si>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</si>
  <si>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</si>
  <si>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</si>
  <si>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</si>
  <si>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</si>
  <si>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</si>
  <si>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</si>
  <si>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</si>
  <si>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</si>
  <si>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</si>
  <si>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</si>
  <si>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</si>
  <si>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</si>
  <si>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</si>
  <si>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</si>
  <si>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</si>
  <si>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</si>
  <si>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</si>
  <si>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</si>
  <si>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</si>
  <si>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</si>
  <si>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</si>
  <si>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</si>
  <si>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</si>
  <si>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</si>
  <si>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</si>
  <si>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</si>
  <si>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</si>
  <si>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</si>
  <si>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</si>
  <si>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</si>
  <si>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</si>
  <si>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</si>
  <si>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</si>
  <si>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</si>
  <si>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</si>
  <si>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</si>
  <si>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</si>
  <si>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</si>
  <si>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</si>
  <si>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</si>
  <si>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</si>
  <si>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</si>
  <si>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</si>
  <si>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</si>
  <si>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</si>
  <si>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</si>
  <si>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</si>
  <si>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</si>
  <si>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</si>
  <si>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</si>
  <si>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PCM-20251206-00001373</t>
  </si>
  <si>
    <t>ETA 25 mins</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</si>
  <si>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</si>
  <si>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</si>
  <si>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</si>
  <si>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</si>
  <si>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</si>
  <si>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</si>
  <si>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 xml:space="preserve">NO PCM </t>
  </si>
  <si>
    <t xml:space="preserve">15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</si>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</sst>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32" fillId="0" borderId="0" xfId="0" applyFont="1"/>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9" totalsRowShown="0" headerRowDxfId="96" dataDxfId="95" headerRowBorderDxfId="93" tableBorderDxfId="94" totalsRowBorderDxfId="92">
  <autoFilter ref="A1:L18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7" totalsRowShown="0" headerRowDxfId="79" dataDxfId="78" headerRowBorderDxfId="76" tableBorderDxfId="77" totalsRowBorderDxfId="75">
  <autoFilter ref="A1:L27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3" totalsRowShown="0" headerRowDxfId="46" dataDxfId="45" headerRowBorderDxfId="43" tableBorderDxfId="44" totalsRowBorderDxfId="42">
  <autoFilter ref="A1:L1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 totalsRowShown="0" headerRowDxfId="29" dataDxfId="28" headerRowBorderDxfId="26" tableBorderDxfId="27">
  <autoFilter ref="A1:L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9" totalsRowShown="0" headerRowDxfId="13" tableBorderDxfId="12">
  <autoFilter ref="A1:L40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334.76021400462923</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45997.708639930555</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45997.708639930555</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45997.708639930555</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45997.708639930555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45997.708639930555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45997.708639930555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45997.708639930555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45997.708639930555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45997.708639930555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45997.708639930555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45997.708639930555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45997.708639930555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45997.708639930555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45997.708639930555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45997.708639930555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45997.708639930555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45997.708639930555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45997.708639930555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45997.708639930555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45997.708639930555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45997.708639930555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45997.708639930555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45997.708639930555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45997.708639930555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45997.708639930555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45997.708639930555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45997.708639930555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45997.708639930555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45997.708639930555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45997.708639930555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45997.708639930555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45997.708639930555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45997.708639930555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45997.708639930555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45997.708639930555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45997.708639930555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45997.708639930555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45997.708639930555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45997.708639930555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45997.708639930555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45997.708639930555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45997.708639930555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45997.708639930555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45997.708639930555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45997.708639930555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45997.708639930555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45997.708639930555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45997.708639930555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45997.708639930555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45997.708639930555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45997.708639930555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45997.708639930555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45997.708639930555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45997.708639930555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45997.708639930555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45997.708639930555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45997.708639930555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45997.708639930555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45997.708639930555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45997.708639930555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45997.708639930555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45997.708639930555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45997.708639930555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45997.708639930555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45997.708639930555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45997.708639930555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45997.708639930555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45997.708639930555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45997.708639930555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45997.708639930555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45997.708639930555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45997.708639930555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45997.708639930555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45997.708639930555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45997.708639930555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45997.708639930555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45997.708639930555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45997.708639930555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45997.708639930555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45997.708639930555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45997.708639930555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45997.708639930555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45997.708639930555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45997.708639930555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45997.708639930555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45997.708639930555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45997.708639930555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45997.708639930555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45997.708639930555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45997.708639930555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45997.708639930555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45997.708639930555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45997.708639930555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45997.708639930555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45997.708639930555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45997.708639930555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45997.708639930555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45997.708639930555</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45997.708639930555</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45997.708639930555</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45997.708639930555</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45997.708639930555</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45997.708639930555</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45997.708639930555</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45997.708639930555</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45997.708639930555</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45997.708639930555</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45997.708639930555</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45997.708639930555</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45997.708639930555</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45997.708639930555</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45997.708639930555</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45997.708639930555</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45997.708639930555</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45997.708639930555</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45997.708639930555</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45997.708639930555</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45997.708639930555</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45997.708639930555</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45997.708639930555</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45997.708639930555</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45997.708639930555</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45997.708639930555</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45997.708639930555</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45997.708639930555</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45997.708639930555</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45997.708639930555</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45997.708639930555</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45997.708639930555</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45997.708639930555</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45997.708639930555</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45997.708639930555</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45997.708639930555</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45997.708639930555</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45997.708639930555</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45997.708639930555</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45997.708639930555</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45997.708639930555</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45997.708639930555</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45997.708639930555</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45997.708639930555</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45997.708639930555</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45997.708639930555</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45997.708639930555</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45997.708639930555</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45997.708639930555</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45997.708639930555</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45997.708639930555</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45997.708639930555</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45997.708639930555</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45997.708639930555</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45997.708639930555</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45997.708639930555</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45997.708639930555</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45997.708639930555</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45997.708639930555</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45997.708639930555</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45997.708639930555</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45997.708639930555</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45997.708639930555</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45997.708639930555</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45997.708639930555</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45997.708639930555</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45997.708639930555</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45997.708639930555</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45997.708639930555</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45997.708639930555</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45997.708639930555</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45997.708639930555</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45997.708639930555</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45997.708639930555</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45997.708639930555</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45997.708639930555</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45997.708639930555</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45997.708639930555</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45997.708639930555</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45997.708639930555</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45997.708639930555</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45997.708639930555</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45997.708639930555</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45997.708639930555</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45997.708639930555</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45997.708639930555</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45997.708639930555</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45997.708639930555</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45997.708639930555</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45997.708639930555</v>
      </c>
      <c r="H189" s="122"/>
      <c r="I189" s="124" t="str">
        <f>IFERROR(VLOOKUP(D189,DB!A:F,6,0),"")</f>
        <v/>
      </c>
      <c r="J189" s="124" t="str">
        <f>IFERROR(VLOOKUP(D189,DB!A:G,7,0),"")</f>
        <v/>
      </c>
      <c r="K189" s="120"/>
      <c r="L189" s="119" t="str">
        <f>IFERROR(VLOOKUP(D189,DB!A:I,9,0),"")</f>
        <v/>
      </c>
    </row>
  </sheetData>
  <customSheetViews>
    <customSheetView guid="{F6042A99-DD27-4453-835D-0834D95730CC}" filter="1" showAutoFilter="1">
      <pageMargins left="0" right="0" top="0" bottom="0" header="0" footer="0"/>
      <autoFilter ref="B1:M1" xr:uid="{1A9DC9CD-3ADD-423C-97D7-D7FF3DBF84D4}"/>
    </customSheetView>
  </customSheetViews>
  <dataValidations count="2">
    <dataValidation allowBlank="1" showInputMessage="1" showErrorMessage="1" sqref="E1" xr:uid="{5DBA255D-CDD9-49FB-AD3C-AF70AB4EE696}"/>
    <dataValidation type="list" allowBlank="1" showInputMessage="1" showErrorMessage="1" sqref="E2:E18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7"/>
  <sheetViews>
    <sheetView tabSelected="1" workbookViewId="0">
      <selection activeCell="H6" sqref="H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172.7088019675939</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13.321220949073904</v>
      </c>
      <c r="H4" s="97">
        <v>45984.381168981483</v>
      </c>
      <c r="I4" s="18" t="str">
        <f>IFERROR(VLOOKUP(D4,DB!A:F,6,0),"")</f>
        <v>SCECO</v>
      </c>
      <c r="J4" s="18" t="str">
        <f>IFERROR(VLOOKUP(D4,DB!A:G,7,0),"")</f>
        <v>Vandalized</v>
      </c>
      <c r="K4" s="19" t="s">
        <v>39115</v>
      </c>
      <c r="L4" s="18" t="str">
        <f>IFERROR(VLOOKUP(D4,DB!A:I,9,0),"")</f>
        <v>Latis</v>
      </c>
    </row>
    <row r="5" spans="1:12" s="155" customFormat="1" ht="31.5" customHeight="1">
      <c r="A5" s="156" t="s">
        <v>39116</v>
      </c>
      <c r="B5" s="58" t="str">
        <f>IFERROR(VLOOKUP(D5,DB!A:K,11,0),"")</f>
        <v>R2</v>
      </c>
      <c r="C5" s="58">
        <v>1</v>
      </c>
      <c r="D5" s="58" t="s">
        <v>22828</v>
      </c>
      <c r="E5" s="81" t="s">
        <v>39117</v>
      </c>
      <c r="F5" s="71">
        <v>45997.355381944442</v>
      </c>
      <c r="G5" s="72">
        <f ca="1">IFERROR(NOW()-F5,"-")</f>
        <v>0.35325798611302162</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2</v>
      </c>
      <c r="D6" s="18" t="s">
        <v>22623</v>
      </c>
      <c r="E6" s="81" t="s">
        <v>39117</v>
      </c>
      <c r="F6" s="97">
        <v>45997.702800925923</v>
      </c>
      <c r="G6" s="98">
        <f ca="1">IFERROR(NOW()-F6,"-")</f>
        <v>5.8390046324348077E-3</v>
      </c>
      <c r="H6" s="97">
        <v>45997.679513888892</v>
      </c>
      <c r="I6" s="18" t="str">
        <f>IFERROR(VLOOKUP(D6,DB!A:F,6,0),"")</f>
        <v>Generator-SG</v>
      </c>
      <c r="J6" s="18" t="str">
        <f>IFERROR(VLOOKUP(D6,DB!A:G,7,0),"")</f>
        <v>In progress</v>
      </c>
      <c r="K6" s="19" t="s">
        <v>39120</v>
      </c>
      <c r="L6" s="18" t="str">
        <f>IFERROR(VLOOKUP(D6,DB!A:I,9,0),"")</f>
        <v>Latis</v>
      </c>
    </row>
    <row r="7" spans="1:12" ht="31.5" customHeight="1">
      <c r="A7" s="96"/>
      <c r="B7" s="18" t="str">
        <f>IFERROR(VLOOKUP(D7,DB!A:K,11,0),"")</f>
        <v/>
      </c>
      <c r="C7" s="18"/>
      <c r="D7" s="18"/>
      <c r="E7" s="18"/>
      <c r="F7" s="97"/>
      <c r="G7" s="98">
        <f ca="1">IFERROR(NOW()-F7,"-")</f>
        <v>45997.708639930555</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45997.708639930555</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45997.708639930555</v>
      </c>
      <c r="H9" s="97"/>
      <c r="I9" s="18" t="str">
        <f>IFERROR(VLOOKUP(D9,DB!A:F,6,0),"")</f>
        <v/>
      </c>
      <c r="J9" s="18" t="str">
        <f>IFERROR(VLOOKUP(D9,DB!A:G,7,0),"")</f>
        <v/>
      </c>
      <c r="K9" s="19"/>
      <c r="L9" s="18" t="str">
        <f>IFERROR(VLOOKUP(D9,DB!A:I,9,0),"")</f>
        <v/>
      </c>
    </row>
    <row r="10" spans="1:12" ht="31.5" customHeight="1">
      <c r="A10" s="96"/>
      <c r="B10" s="18" t="str">
        <f>IFERROR(VLOOKUP(D10,DB!A:K,11,0),"")</f>
        <v/>
      </c>
      <c r="C10" s="18"/>
      <c r="D10" s="82"/>
      <c r="E10" s="18"/>
      <c r="F10" s="97"/>
      <c r="G10" s="98">
        <f ca="1">IFERROR(NOW()-F10,"-")</f>
        <v>45997.708639930555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45997.708639930555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45997.708639930555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45997.708639930555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45997.708639930555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45997.708639930555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45997.708639930555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45997.708639930555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45997.708639930555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45997.708639930555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45997.708639930555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45997.708639930555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45997.708639930555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45997.708639930555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45997.708639930555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45997.708639930555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45997.708639930555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45997.708639930555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45997.708639930555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45997.708639930555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45997.708639930555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45997.708639930555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45997.708639930555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45997.708639930555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45997.708639930555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45997.708639930555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45997.708639930555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45997.708639930555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45997.708639930555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45997.708639930555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45997.708639930555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45997.708639930555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45997.708639930555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45997.708639930555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45997.708639930555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45997.708639930555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45997.708639930555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45997.708639930555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45997.708639930555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45997.708639930555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45997.708639930555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45997.708639930555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45997.708639930555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45997.708639930555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45997.708639930555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45997.708639930555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45997.708639930555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45997.708639930555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45997.708639930555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45997.708639930555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45997.708639930555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45997.708639930555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45997.708639930555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45997.708639930555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45997.708639930555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45997.708639930555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45997.708639930555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45997.708639930555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45997.708639930555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45997.708639930555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45997.708639930555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45997.708639930555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45997.708639930555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45997.708639930555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45997.708639930555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45997.708639930555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45997.708639930555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45997.708639930555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45997.708639930555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45997.708639930555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45997.708639930555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45997.708639930555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45997.708639930555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45997.708639930555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45997.708639930555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45997.708639930555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45997.708639930555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45997.708639930555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45997.708639930555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45997.708639930555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45997.708639930555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45997.708639930555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45997.708639930555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45997.708639930555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45997.708639930555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45997.708639930555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45997.708639930555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45997.708639930555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45997.708639930555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45997.708639930555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45997.708639930555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45997.708639930555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45997.708639930555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45997.708639930555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45997.708639930555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45997.708639930555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45997.708639930555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45997.708639930555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45997.708639930555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45997.708639930555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45997.708639930555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45997.708639930555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45997.708639930555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45997.708639930555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45997.708639930555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45997.708639930555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45997.708639930555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45997.708639930555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45997.708639930555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45997.708639930555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45997.708639930555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45997.708639930555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45997.708639930555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45997.708639930555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45997.708639930555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45997.708639930555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45997.708639930555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45997.708639930555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45997.708639930555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45997.708639930555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45997.708639930555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45997.708639930555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45997.708639930555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45997.708639930555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45997.708639930555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45997.708639930555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45997.708639930555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45997.708639930555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45997.708639930555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45997.708639930555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45997.708639930555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45997.708639930555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45997.708639930555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45997.708639930555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45997.708639930555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45997.708639930555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45997.708639930555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45997.708639930555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45997.708639930555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45997.708639930555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45997.708639930555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45997.708639930555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45997.708639930555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45997.708639930555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45997.708639930555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45997.708639930555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45997.708639930555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45997.708639930555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45997.708639930555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45997.708639930555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45997.708639930555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45997.708639930555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45997.708639930555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45997.708639930555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45997.708639930555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45997.708639930555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45997.708639930555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45997.708639930555</v>
      </c>
      <c r="H167" s="97"/>
      <c r="I167" s="18" t="str">
        <f>IFERROR(VLOOKUP(D167,DB!A:F,6,0),"")</f>
        <v/>
      </c>
      <c r="J167" s="18" t="str">
        <f>IFERROR(VLOOKUP(D167,DB!A:G,7,0),"")</f>
        <v/>
      </c>
      <c r="K167" s="19"/>
      <c r="L167" s="18" t="str">
        <f>IFERROR(VLOOKUP(D167,DB!A:I,9,0),"")</f>
        <v/>
      </c>
    </row>
    <row r="168" spans="1:12" ht="31.5" customHeight="1">
      <c r="A168" s="149"/>
      <c r="B168" s="150" t="str">
        <f>IFERROR(VLOOKUP(D168,DB!A:K,11,0),"")</f>
        <v/>
      </c>
      <c r="C168" s="150"/>
      <c r="D168" s="150"/>
      <c r="E168" s="150"/>
      <c r="F168" s="151"/>
      <c r="G168" s="152">
        <f ca="1">IFERROR(NOW()-F168,"-")</f>
        <v>45997.708639930555</v>
      </c>
      <c r="H168" s="151"/>
      <c r="I168" s="150" t="str">
        <f>IFERROR(VLOOKUP(D168,DB!A:F,6,0),"")</f>
        <v/>
      </c>
      <c r="J168" s="150" t="str">
        <f>IFERROR(VLOOKUP(D168,DB!A:G,7,0),"")</f>
        <v/>
      </c>
      <c r="K168" s="153"/>
      <c r="L168" s="150" t="str">
        <f>IFERROR(VLOOKUP(D168,DB!A:I,9,0),"")</f>
        <v/>
      </c>
    </row>
    <row r="169" spans="1:12" ht="31.5" customHeight="1">
      <c r="A169" s="96"/>
      <c r="B169" s="18" t="str">
        <f>IFERROR(VLOOKUP(D169,DB!A:K,11,0),"")</f>
        <v/>
      </c>
      <c r="C169" s="18"/>
      <c r="D169" s="18"/>
      <c r="E169" s="18"/>
      <c r="F169" s="97"/>
      <c r="G169" s="98">
        <f ca="1">IFERROR(NOW()-F169,"-")</f>
        <v>45997.708639930555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45997.708639930555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45997.708639930555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45997.708639930555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45997.708639930555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45997.708639930555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45997.708639930555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45997.708639930555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45997.708639930555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45997.708639930555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45997.708639930555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45997.708639930555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45997.708639930555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45997.708639930555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45997.708639930555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45997.708639930555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45997.708639930555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45997.708639930555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45997.708639930555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45997.708639930555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45997.708639930555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45997.708639930555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45997.708639930555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45997.708639930555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45997.708639930555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45997.708639930555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45997.708639930555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45997.708639930555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45997.708639930555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45997.708639930555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45997.708639930555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45997.708639930555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45997.708639930555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45997.708639930555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45997.708639930555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45997.708639930555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45997.708639930555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45997.708639930555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45997.708639930555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45997.708639930555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45997.708639930555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45997.708639930555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45997.708639930555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45997.708639930555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45997.708639930555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45997.708639930555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45997.708639930555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45997.708639930555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45997.708639930555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45997.708639930555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45997.708639930555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45997.708639930555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45997.708639930555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45997.708639930555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45997.708639930555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45997.708639930555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45997.708639930555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45997.708639930555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45997.708639930555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45997.708639930555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45997.708639930555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45997.708639930555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45997.708639930555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45997.708639930555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45997.708639930555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45997.708639930555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45997.708639930555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45997.708639930555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45997.708639930555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45997.708639930555</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45997.708639930555</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45997.708639930555</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45997.708639930555</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45997.708639930555</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45997.708639930555</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45997.708639930555</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45997.708639930555</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45997.708639930555</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45997.708639930555</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45997.708639930555</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45997.708639930555</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45997.708639930555</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45997.708639930555</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45997.708639930555</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45997.708639930555</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45997.708639930555</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45997.708639930555</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45997.708639930555</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45997.708639930555</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45997.708639930555</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45997.708639930555</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45997.708639930555</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45997.708639930555</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45997.708639930555</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45997.708639930555</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45997.708639930555</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45997.708639930555</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45997.708639930555</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45997.708639930555</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45997.708639930555</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45997.708639930555</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45997.708639930555</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45997.708639930555</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45997.708639930555</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45997.708639930555</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45997.708639930555</v>
      </c>
      <c r="H274" s="97"/>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7"/>
      <c r="G275" s="98">
        <f ca="1">IFERROR(NOW()-F275,"-")</f>
        <v>45997.708639930555</v>
      </c>
      <c r="H275" s="97"/>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7"/>
      <c r="G276" s="98">
        <f ca="1">IFERROR(NOW()-F276,"-")</f>
        <v>45997.708639930555</v>
      </c>
      <c r="H276" s="97"/>
      <c r="I276" s="18" t="str">
        <f>IFERROR(VLOOKUP(D276,DB!A:F,6,0),"")</f>
        <v/>
      </c>
      <c r="J276" s="18" t="str">
        <f>IFERROR(VLOOKUP(D276,DB!A:G,7,0),"")</f>
        <v/>
      </c>
      <c r="K276" s="19"/>
      <c r="L276" s="18" t="str">
        <f>IFERROR(VLOOKUP(D276,DB!A:I,9,0),"")</f>
        <v/>
      </c>
    </row>
    <row r="277" spans="1:12" ht="31.5" customHeight="1">
      <c r="A277" s="149"/>
      <c r="B277" s="150" t="str">
        <f>IFERROR(VLOOKUP(D277,DB!A:K,11,0),"")</f>
        <v/>
      </c>
      <c r="C277" s="150"/>
      <c r="D277" s="150"/>
      <c r="E277" s="150"/>
      <c r="F277" s="151"/>
      <c r="G277" s="152">
        <f ca="1">IFERROR(NOW()-F277,"-")</f>
        <v>45997.708639930555</v>
      </c>
      <c r="H277" s="151"/>
      <c r="I277" s="150" t="str">
        <f>IFERROR(VLOOKUP(D277,DB!A:F,6,0),"")</f>
        <v/>
      </c>
      <c r="J277" s="150" t="str">
        <f>IFERROR(VLOOKUP(D277,DB!A:G,7,0),"")</f>
        <v/>
      </c>
      <c r="K277" s="153"/>
      <c r="L277" s="150" t="str">
        <f>IFERROR(VLOOKUP(D277,DB!A:I,9,0),"")</f>
        <v/>
      </c>
    </row>
  </sheetData>
  <dataValidations count="2">
    <dataValidation allowBlank="1" showInputMessage="1" showErrorMessage="1" sqref="E1" xr:uid="{4D935161-CDD3-4592-B877-3FB59C99E142}"/>
    <dataValidation type="list" allowBlank="1" showInputMessage="1" showErrorMessage="1" sqref="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45997.708639930555</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45997.708639930555</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ca="1" si="0"/>
        <v>45997.708639930555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45997.708639930555</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45997.708639930555</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45997.708639930555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45997.708639930555</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45997.708639930555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45997.708639930555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45997.708639930555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45997.708639930555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45997.708639930555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45997.708639930555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45997.708639930555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45997.708639930555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45997.708639930555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45997.708639930555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45997.708639930555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45997.708639930555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45997.708639930555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45997.708639930555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45997.708639930555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45997.708639930555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45997.708639930555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45997.708639930555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45997.708639930555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45997.708639930555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45997.708639930555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45997.708639930555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45997.708639930555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45997.708639930555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45997.708639930555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45997.708639930555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45997.708639930555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45997.708639930555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45997.708639930555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45997.708639930555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45997.708639930555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45997.708639930555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45997.708639930555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45997.708639930555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45997.708639930555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45997.708639930555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45997.708639930555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45997.708639930555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45997.708639930555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45997.708639930555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45997.708639930555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45997.708639930555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45997.708639930555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45997.708639930555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45997.708639930555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45997.708639930555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45997.708639930555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45997.708639930555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45997.708639930555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45997.708639930555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45997.708639930555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45997.708639930555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45997.708639930555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45997.708639930555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45997.708639930555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45997.708639930555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45997.708639930555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45997.708639930555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45997.708639930555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45997.708639930555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45997.708639930555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45997.708639930555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45997.708639930555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45997.708639930555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45997.708639930555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45997.708639930555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45997.708639930555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45997.708639930555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45997.708639930555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45997.708639930555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45997.708639930555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45997.708639930555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45997.708639930555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45997.708639930555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45997.708639930555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45997.708639930555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45997.708639930555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45997.708639930555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45997.708639930555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45997.708639930555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45997.708639930555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45997.708639930555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45997.708639930555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45997.708639930555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45997.708639930555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45997.708639930555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45997.708639930555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45997.708639930555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45997.708639930555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45997.708639930555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45997.708639930555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45997.708639930555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45997.708639930555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45997.708639930555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45997.708639930555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45997.708639930555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45997.708639930555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45997.708639930555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45997.708639930555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45997.708639930555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45997.708639930555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45997.708639930555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45997.708639930555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45997.708639930555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45997.708639930555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45997.708639930555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45997.708639930555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45997.708639930555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45997.708639930555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45997.708639930555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45997.708639930555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45997.708639930555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45997.708639930555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45997.708639930555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45997.708639930555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45997.708639930555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45997.708639930555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45997.708639930555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45997.708639930555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45997.708639930555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45997.708639930555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45997.708639930555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45997.708639930555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45997.708639930555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45997.708639930555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45997.708639930555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45997.708639930555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45997.708639930555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45997.708639930555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45997.708639930555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45997.708639930555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45997.708639930555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45997.708639930555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45997.708639930555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45997.708639930555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45997.708639930555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45997.708639930555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45997.708639930555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45997.708639930555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45997.708639930555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45997.708639930555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45997.708639930555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45997.708639930555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45997.708639930555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45997.708639930555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45997.708639930555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45997.708639930555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45997.708639930555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45997.708639930555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45997.708639930555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45997.708639930555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45997.708639930555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45997.708639930555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45997.708639930555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45997.708639930555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45997.708639930555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45997.708639930555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45997.708639930555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45997.708639930555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45997.708639930555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45997.708639930555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45997.708639930555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45997.708639930555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45997.708639930555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45997.708639930555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45997.708639930555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45997.708639930555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45997.708639930555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45997.708639930555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45997.708639930555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45997.708639930555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45997.708639930555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45997.708639930555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45997.708639930555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45997.708639930555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45997.708639930555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45997.708639930555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45997.708639930555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45997.708639930555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45997.708639930555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45997.708639930555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45997.708639930555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45997.708639930555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45997.708639930555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45997.708639930555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45997.708639930555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45997.708639930555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45997.708639930555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45997.708639930555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45997.708639930555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45997.708639930555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45997.708639930555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45997.708639930555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45997.708639930555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45997.708639930555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45997.708639930555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45997.708639930555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45997.708639930555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45997.708639930555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45997.708639930555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45997.708639930555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45997.708639930555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45997.708639930555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45997.708639930555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45997.708639930555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45997.708639930555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45997.708639930555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45997.708639930555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45997.708639930555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45997.708639930555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45997.708639930555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45997.708639930555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45997.708639930555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45997.708639930555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45997.708639930555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45997.708639930555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45997.708639930555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45997.708639930555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45997.708639930555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45997.708639930555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45997.708639930555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45997.708639930555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45997.708639930555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45997.708639930555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45997.708639930555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45997.708639930555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45997.708639930555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45997.708639930555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45997.708639930555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45997.708639930555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45997.708639930555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45997.708639930555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45997.708639930555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45997.708639930555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45997.708639930555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45997.708639930555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45997.708639930555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45997.708639930555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45997.708639930555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45997.708639930555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45997.708639930555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45997.708639930555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45997.708639930555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45997.708639930555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45997.708639930555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45997.708639930555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45997.708639930555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45997.708639930555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45997.708639930555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45997.708639930555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45997.708639930555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45997.708639930555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45997.708639930555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45997.708639930555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45997.708639930555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45997.708639930555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45997.708639930555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45997.708639930555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45997.708639930555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45997.708639930555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45997.708639930555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45997.708639930555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45997.708639930555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45997.708639930555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45997.708639930555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45997.708639930555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45997.708639930555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45997.708639930555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45997.708639930555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45997.708639930555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45997.708639930555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45997.708639930555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45997.708639930555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45997.708639930555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45997.708639930555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45997.708639930555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45997.708639930555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45997.708639930555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45997.708639930555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45997.708639930555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45997.708639930555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45997.708639930555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45997.708639930555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45997.708639930555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45997.708639930555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45997.708639930555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45997.708639930555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45997.708639930555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45997.708639930555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45997.708639930555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45997.708639930555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45997.708639930555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45997.708639930555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45997.708639930555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45997.708639930555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45997.708639930555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45997.708639930555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45997.708639930555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45997.708639930555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45997.708639930555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45997.708639930555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45997.708639930555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45997.708639930555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45997.708639930555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45997.708639930555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45997.708639930555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45997.708639930555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45997.708639930555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45997.708639930555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45997.708639930555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45997.708639930555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45997.708639930555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45997.708639930555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45997.708639930555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45997.708639930555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45997.708639930555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45997.708639930555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45997.708639930555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45997.708639930555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45997.708639930555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45997.708639930555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45997.708639930555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45997.708639930555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45997.708639930555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45997.708639930555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45997.708639930555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45997.708639930555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45997.708639930555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45997.708639930555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45997.708639930555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45997.708639930555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45997.708639930555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45997.708639930555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45997.708639930555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45997.708639930555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45997.708639930555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45997.708639930555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45997.708639930555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45997.708639930555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45997.708639930555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45997.708639930555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45997.708639930555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45997.708639930555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45997.708639930555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45997.708639930555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45997.708639930555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45997.708639930555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45997.708639930555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45997.708639930555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45997.708639930555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45997.708639930555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45997.708639930555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45997.708639930555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45997.708639930555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45997.708639930555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45997.708639930555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45997.708639930555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45997.708639930555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45997.708639930555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45997.708639930555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45997.708639930555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45997.708639930555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45997.708639930555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45997.708639930555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45997.708639930555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45997.708639930555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45997.708639930555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45997.708639930555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45997.708639930555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45997.708639930555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45997.708639930555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45997.708639930555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45997.708639930555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45997.708639930555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45997.708639930555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45997.708639930555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45997.708639930555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45997.708639930555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45997.708639930555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45997.708639930555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45997.708639930555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45997.708639930555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45997.708639930555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45997.708639930555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45997.708639930555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45997.708639930555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45997.708639930555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45997.708639930555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45997.708639930555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45997.708639930555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45997.708639930555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45997.708639930555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45997.708639930555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45997.708639930555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45997.708639930555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45997.708639930555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45997.708639930555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45997.708639930555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45997.708639930555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45997.708639930555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45997.708639930555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45997.708639930555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45997.708639930555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45997.708639930555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45997.708639930555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45997.708639930555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45997.708639930555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45997.708639930555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45997.708639930555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45997.708639930555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45997.708639930555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45997.708639930555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45997.708639930555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45997.708639930555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45997.708639930555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45997.708639930555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45997.708639930555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45997.708639930555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45997.708639930555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45997.708639930555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45997.708639930555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45997.708639930555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45997.708639930555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45997.708639930555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45997.708639930555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45997.708639930555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45997.708639930555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45997.708639930555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45997.708639930555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45997.708639930555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45997.708639930555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45997.708639930555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45997.708639930555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45997.708639930555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45997.708639930555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45997.708639930555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45997.708639930555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45997.708639930555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45997.708639930555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45997.708639930555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45997.708639930555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45997.708639930555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45997.708639930555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45997.708639930555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45997.708639930555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45997.708639930555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45997.708639930555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45997.708639930555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45997.708639930555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45997.708639930555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45997.708639930555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45997.708639930555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45997.708639930555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45997.708639930555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45997.708639930555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45997.708639930555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45997.708639930555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45997.708639930555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45997.708639930555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45997.708639930555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45997.708639930555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45997.708639930555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45997.708639930555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45997.708639930555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45997.708639930555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45997.708639930555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45997.708639930555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45997.708639930555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45997.708639930555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45997.708639930555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45997.708639930555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45997.708639930555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45997.708639930555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45997.708639930555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45997.708639930555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45997.708639930555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45997.708639930555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45997.708639930555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45997.708639930555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45997.708639930555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45997.708639930555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45997.708639930555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45997.708639930555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45997.708639930555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45997.708639930555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45997.708639930555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45997.708639930555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45997.708639930555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45997.708639930555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45997.708639930555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45997.708639930555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45997.708639930555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45997.708639930555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45997.708639930555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45997.708639930555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45997.708639930555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45997.708639930555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45997.708639930555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45997.708639930555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45997.708639930555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45997.708639930555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45997.708639930555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45997.708639930555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45997.708639930555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45997.708639930555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45997.708639930555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45997.708639930555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45997.708639930555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45997.708639930555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45997.708639930555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45997.708639930555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45997.708639930555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45997.708639930555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45997.708639930555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45997.708639930555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45997.708639930555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45997.708639930555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45997.708639930555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45997.708639930555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45997.708639930555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45997.708639930555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45997.708639930555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45997.708639930555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45997.708639930555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45997.708639930555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45997.708639930555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45997.708639930555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45997.708639930555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45997.708639930555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45997.708639930555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45997.708639930555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45997.708639930555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45997.708639930555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45997.708639930555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45997.708639930555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45997.708639930555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45997.708639930555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45997.708639930555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45997.708639930555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45997.708639930555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45997.708639930555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45997.708639930555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45997.708639930555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45997.708639930555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45997.708639930555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45997.708639930555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45997.708639930555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45997.708639930555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45997.708639930555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45997.708639930555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45997.708639930555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45997.708639930555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45997.708639930555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45997.708639930555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45997.708639930555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45997.708639930555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45997.708639930555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45997.708639930555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45997.708639930555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45997.708639930555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45997.708639930555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45997.708639930555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45997.708639930555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45997.708639930555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45997.708639930555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45997.708639930555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45997.708639930555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45997.708639930555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45997.708639930555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45997.708639930555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45997.708639930555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45997.708639930555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45997.708639930555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45997.708639930555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45997.708639930555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45997.708639930555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45997.708639930555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45997.708639930555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45997.708639930555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45997.708639930555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45997.708639930555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45997.708639930555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45997.708639930555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45997.708639930555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45997.708639930555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45997.708639930555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45997.708639930555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45997.708639930555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45997.708639930555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45997.708639930555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45997.708639930555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45997.708639930555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45997.708639930555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45997.708639930555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45997.708639930555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45997.708639930555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45997.708639930555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45997.708639930555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45997.708639930555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45997.708639930555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45997.708639930555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45997.708639930555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45997.708639930555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45997.708639930555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45997.708639930555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45997.708639930555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45997.708639930555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45997.708639930555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45997.708639930555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45997.708639930555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45997.708639930555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45997.708639930555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45997.708639930555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45997.708639930555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45997.708639930555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45997.708639930555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45997.708639930555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45997.708639930555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45997.708639930555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45997.708639930555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45997.708639930555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45997.708639930555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45997.708639930555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45997.708639930555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45997.708639930555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45997.708639930555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45997.708639930555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45997.708639930555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45997.708639930555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45997.708639930555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45997.708639930555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45997.708639930555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45997.708639930555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45997.708639930555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45997.708639930555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45997.708639930555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45997.708639930555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45997.708639930555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45997.708639930555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45997.708639930555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45997.708639930555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45997.708639930555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45997.708639930555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45997.708639930555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45997.708639930555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45997.708639930555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45997.708639930555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45997.708639930555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45997.708639930555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45997.708639930555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45997.708639930555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45997.708639930555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45997.708639930555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45997.708639930555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45997.708639930555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45997.708639930555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45997.708639930555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45997.708639930555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45997.708639930555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45997.708639930555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45997.708639930555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45997.708639930555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45997.708639930555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45997.708639930555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45997.708639930555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45997.708639930555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45997.708639930555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45997.708639930555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45997.708639930555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45997.708639930555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45997.708639930555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45997.708639930555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45997.708639930555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45997.708639930555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45997.708639930555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45997.708639930555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45997.708639930555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45997.708639930555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45997.708639930555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45997.708639930555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45997.708639930555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45997.708639930555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45997.708639930555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45997.708639930555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45997.708639930555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45997.708639930555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45997.708639930555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45997.708639930555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45997.708639930555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45997.708639930555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45997.708639930555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45997.708639930555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45997.708639930555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45997.708639930555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45997.708639930555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45997.708639930555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45997.708639930555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45997.708639930555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45997.708639930555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45997.708639930555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45997.708639930555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45997.708639930555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45997.708639930555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45997.708639930555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45997.708639930555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45997.708639930555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45997.708639930555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45997.708639930555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45997.708639930555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45997.708639930555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45997.708639930555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45997.708639930555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45997.708639930555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45997.708639930555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45997.708639930555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45997.708639930555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45997.708639930555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45997.708639930555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45997.708639930555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45997.708639930555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45997.708639930555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45997.708639930555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45997.708639930555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45997.708639930555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45997.708639930555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45997.708639930555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45997.708639930555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45997.708639930555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45997.708639930555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45997.708639930555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45997.708639930555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45997.708639930555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45997.708639930555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45997.708639930555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45997.708639930555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45997.708639930555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45997.708639930555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45997.708639930555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45997.708639930555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45997.708639930555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45997.708639930555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45997.708639930555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45997.708639930555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45997.708639930555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45997.708639930555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45997.708639930555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45997.708639930555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45997.708639930555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45997.708639930555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45997.708639930555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45997.708639930555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45997.708639930555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45997.708639930555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45997.708639930555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45997.708639930555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45997.708639930555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45997.708639930555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45997.708639930555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45997.708639930555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45997.708639930555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45997.708639930555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45997.708639930555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45997.708639930555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45997.708639930555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45997.708639930555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45997.708639930555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45997.708639930555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45997.708639930555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45997.708639930555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45997.708639930555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45997.708639930555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45997.708639930555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45997.708639930555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45997.708639930555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45997.708639930555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45997.708639930555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45997.708639930555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45997.708639930555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45997.708639930555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45997.708639930555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45997.708639930555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45997.708639930555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45997.708639930555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45997.708639930555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45997.708639930555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45997.708639930555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45997.708639930555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45997.708639930555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45997.708639930555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45997.708639930555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45997.708639930555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45997.708639930555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45997.708639930555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45997.708639930555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45997.708639930555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45997.708639930555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45997.708639930555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45997.708639930555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45997.708639930555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45997.708639930555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45997.708639930555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45997.708639930555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45997.708639930555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45997.708639930555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45997.708639930555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45997.708639930555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45997.708639930555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45997.708639930555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45997.708639930555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45997.708639930555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45997.708639930555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45997.708639930555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45997.708639930555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45997.708639930555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45997.708639930555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45997.708639930555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45997.708639930555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45997.708639930555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45997.708639930555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45997.708639930555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45997.708639930555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45997.708639930555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45997.708639930555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45997.708639930555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45997.708639930555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45997.708639930555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45997.708639930555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45997.708639930555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45997.708639930555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45997.708639930555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45997.708639930555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45997.708639930555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45997.708639930555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45997.708639930555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45997.708639930555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45997.708639930555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45997.708639930555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45997.708639930555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45997.708639930555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45997.708639930555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45997.708639930555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45997.708639930555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45997.708639930555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45997.708639930555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45997.708639930555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45997.708639930555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45997.708639930555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45997.708639930555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45997.708639930555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45997.708639930555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45997.708639930555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45997.708639930555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45997.708639930555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45997.708639930555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45997.708639930555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45997.708639930555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45997.708639930555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45997.708639930555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45997.708639930555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45997.708639930555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45997.708639930555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45997.708639930555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45997.708639930555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45997.708639930555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45997.708639930555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45997.708639930555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45997.708639930555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45997.708639930555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45997.708639930555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45997.708639930555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45997.708639930555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45997.708639930555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45997.708639930555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45997.708639930555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45997.708639930555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45997.708639930555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45997.708639930555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45997.708639930555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45997.708639930555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45997.708639930555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45997.708639930555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45997.708639930555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45997.708639930555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45997.708639930555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45997.708639930555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45997.708639930555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45997.708639930555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45997.708639930555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45997.708639930555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45997.708639930555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45997.708639930555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45997.708639930555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45997.708639930555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45997.708639930555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45997.708639930555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45997.708639930555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45997.708639930555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45997.708639930555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45997.708639930555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45997.708639930555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45997.708639930555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45997.708639930555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45997.708639930555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45997.708639930555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45997.708639930555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45997.708639930555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45997.708639930555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45997.708639930555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45997.708639930555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45997.708639930555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45997.708639930555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45997.708639930555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45997.708639930555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45997.708639930555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45997.708639930555</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3"/>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294.22792233795917</v>
      </c>
      <c r="H2" s="91">
        <v>45703.474768518521</v>
      </c>
      <c r="I2" s="91" t="str">
        <f>IFERROR(VLOOKUP(D2,DB!A:F,6,0),"")</f>
        <v>SCECO</v>
      </c>
      <c r="J2" s="91" t="str">
        <f>IFERROR(VLOOKUP(D2,DB!A:G,7,0),"")</f>
        <v>Dead</v>
      </c>
      <c r="K2" s="93" t="s">
        <v>39122</v>
      </c>
      <c r="L2" s="87" t="str">
        <f>IFERROR(VLOOKUP(D2,DB!A:I,9,0),"")</f>
        <v>Latis</v>
      </c>
    </row>
    <row r="3" spans="1:16" ht="33.75" customHeight="1">
      <c r="A3" s="107" t="s">
        <v>39123</v>
      </c>
      <c r="B3" s="107" t="str">
        <f>IFERROR(VLOOKUP(D3,DB!A:K,11,0),"")</f>
        <v>R4</v>
      </c>
      <c r="C3" s="89">
        <v>2</v>
      </c>
      <c r="D3" s="87" t="s">
        <v>32840</v>
      </c>
      <c r="E3" s="90" t="s">
        <v>39106</v>
      </c>
      <c r="F3" s="91">
        <v>45997.492002314815</v>
      </c>
      <c r="G3" s="92">
        <f t="shared" ref="G3:G63" ca="1" si="0">IFERROR(NOW()-F3,"")</f>
        <v>0.21663761574018281</v>
      </c>
      <c r="H3" s="91">
        <v>45997.474282407406</v>
      </c>
      <c r="I3" s="107" t="str">
        <f>IFERROR(VLOOKUP(D3,DB!A:F,6,0),"")</f>
        <v>SCECO</v>
      </c>
      <c r="J3" s="107" t="str">
        <f>IFERROR(VLOOKUP(D3,DB!A:G,7,0),"")</f>
        <v>Dead</v>
      </c>
      <c r="K3" s="93" t="s">
        <v>39124</v>
      </c>
      <c r="L3" s="87" t="str">
        <f>IFERROR(VLOOKUP(D3,DB!A:I,9,0),"")</f>
        <v>Latis</v>
      </c>
    </row>
    <row r="4" spans="1:16" ht="15" customHeight="1">
      <c r="A4" s="107" t="s">
        <v>39125</v>
      </c>
      <c r="B4" s="107" t="str">
        <f>IFERROR(VLOOKUP(D4,DB!A:K,11,0),"")</f>
        <v>R4</v>
      </c>
      <c r="C4" s="89">
        <v>2</v>
      </c>
      <c r="D4" s="87" t="s">
        <v>30656</v>
      </c>
      <c r="E4" s="90" t="s">
        <v>39109</v>
      </c>
      <c r="F4" s="91">
        <v>45997.533333333333</v>
      </c>
      <c r="G4" s="92">
        <f t="shared" ca="1" si="0"/>
        <v>0.17530659722251585</v>
      </c>
      <c r="H4" s="91">
        <v>45997.522280092591</v>
      </c>
      <c r="I4" s="107" t="str">
        <f>IFERROR(VLOOKUP(D4,DB!A:F,6,0),"")</f>
        <v>Generator-SG</v>
      </c>
      <c r="J4" s="107" t="str">
        <f>IFERROR(VLOOKUP(D4,DB!A:G,7,0),"")</f>
        <v>Good</v>
      </c>
      <c r="K4" s="93" t="s">
        <v>39126</v>
      </c>
      <c r="L4" s="87" t="str">
        <f>IFERROR(VLOOKUP(D4,DB!A:I,9,0),"")</f>
        <v>Latis</v>
      </c>
    </row>
    <row r="5" spans="1:16" ht="15" customHeight="1">
      <c r="A5" s="107" t="s">
        <v>39127</v>
      </c>
      <c r="B5" s="107" t="str">
        <f>IFERROR(VLOOKUP(D5,DB!A:K,11,0),"")</f>
        <v>R4</v>
      </c>
      <c r="C5" s="89">
        <v>1</v>
      </c>
      <c r="D5" s="87" t="s">
        <v>36141</v>
      </c>
      <c r="E5" s="90" t="s">
        <v>39106</v>
      </c>
      <c r="F5" s="91"/>
      <c r="G5" s="92">
        <f t="shared" ca="1" si="0"/>
        <v>45997.708639930555</v>
      </c>
      <c r="H5" s="91">
        <v>45997.627418981479</v>
      </c>
      <c r="I5" s="107" t="str">
        <f>IFERROR(VLOOKUP(D5,DB!A:F,6,0),"")</f>
        <v>SCECO</v>
      </c>
      <c r="J5" s="107" t="str">
        <f>IFERROR(VLOOKUP(D5,DB!A:G,7,0),"")</f>
        <v>Dead</v>
      </c>
      <c r="K5" s="93" t="s">
        <v>39128</v>
      </c>
      <c r="L5" s="87" t="str">
        <f>IFERROR(VLOOKUP(D5,DB!A:I,9,0),"")</f>
        <v>Latis</v>
      </c>
    </row>
    <row r="6" spans="1:16" ht="15" customHeight="1">
      <c r="A6" s="107"/>
      <c r="B6" s="107" t="str">
        <f>IFERROR(VLOOKUP(D6,DB!A:K,11,0),"")</f>
        <v/>
      </c>
      <c r="C6" s="89"/>
      <c r="D6" s="87"/>
      <c r="E6" s="90"/>
      <c r="F6" s="91"/>
      <c r="G6" s="92">
        <f t="shared" ca="1" si="0"/>
        <v>45997.708639930555</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45997.708639930555</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45997.708639930555</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45997.708639930555</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45997.708639930555</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45997.708639930555</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45997.708639930555</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45997.708639930555</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45997.708639930555</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45997.708639930555</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45997.708639930555</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45997.708639930555</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45997.708639930555</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45997.708639930555</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45997.708639930555</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45997.708639930555</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45997.708639930555</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45997.708639930555</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45997.708639930555</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45997.708639930555</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45997.708639930555</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45997.708639930555</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45997.708639930555</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45997.708639930555</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45997.708639930555</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45997.708639930555</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45997.708639930555</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45997.708639930555</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45997.708639930555</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45997.708639930555</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45997.708639930555</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45997.708639930555</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45997.708639930555</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45997.708639930555</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45997.708639930555</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45997.708639930555</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45997.708639930555</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45997.708639930555</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45997.708639930555</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45997.708639930555</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45997.708639930555</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45997.708639930555</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45997.708639930555</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45997.708639930555</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45997.708639930555</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45997.708639930555</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45997.708639930555</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45997.708639930555</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45997.708639930555</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45997.708639930555</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45997.708639930555</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45997.708639930555</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45997.708639930555</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45997.708639930555</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45997.708639930555</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45997.708639930555</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45997.708639930555</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0"/>
        <v>45997.708639930555</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ref="G64:G127" ca="1" si="1">IFERROR(NOW()-F64,"")</f>
        <v>45997.708639930555</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45997.708639930555</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45997.708639930555</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45997.708639930555</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45997.708639930555</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45997.708639930555</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45997.708639930555</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45997.708639930555</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45997.708639930555</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45997.708639930555</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45997.708639930555</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45997.708639930555</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45997.708639930555</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45997.708639930555</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45997.708639930555</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45997.708639930555</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45997.708639930555</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45997.708639930555</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45997.708639930555</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45997.708639930555</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45997.708639930555</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45997.708639930555</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45997.708639930555</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45997.708639930555</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45997.708639930555</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45997.708639930555</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45997.708639930555</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45997.708639930555</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45997.708639930555</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45997.708639930555</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45997.708639930555</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45997.708639930555</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45997.708639930555</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45997.708639930555</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45997.708639930555</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45997.708639930555</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45997.708639930555</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45997.708639930555</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45997.708639930555</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45997.708639930555</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45997.708639930555</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45997.708639930555</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45997.708639930555</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45997.708639930555</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45997.708639930555</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45997.708639930555</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45997.708639930555</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45997.708639930555</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45997.708639930555</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45997.708639930555</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45997.708639930555</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45997.708639930555</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45997.708639930555</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45997.708639930555</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45997.708639930555</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45997.708639930555</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45997.708639930555</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45997.708639930555</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45997.708639930555</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45997.708639930555</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45997.708639930555</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45997.708639930555</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45997.708639930555</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1"/>
        <v>45997.708639930555</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ref="G128:G173" ca="1" si="2">IFERROR(NOW()-F128,"")</f>
        <v>45997.708639930555</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45997.708639930555</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45997.708639930555</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45997.708639930555</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45997.708639930555</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45997.708639930555</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45997.708639930555</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45997.708639930555</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45997.708639930555</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45997.708639930555</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45997.708639930555</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45997.708639930555</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45997.708639930555</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45997.708639930555</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45997.708639930555</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45997.708639930555</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45997.708639930555</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45997.708639930555</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45997.708639930555</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45997.708639930555</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45997.708639930555</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45997.708639930555</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45997.708639930555</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45997.708639930555</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45997.708639930555</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45997.708639930555</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45997.708639930555</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45997.708639930555</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45997.708639930555</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45997.708639930555</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45997.708639930555</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45997.708639930555</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45997.708639930555</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45997.708639930555</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45997.708639930555</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45997.708639930555</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45997.708639930555</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45997.708639930555</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45997.708639930555</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45997.708639930555</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45997.708639930555</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45997.708639930555</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45997.708639930555</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45997.708639930555</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45997.708639930555</v>
      </c>
      <c r="H172" s="91"/>
      <c r="I172" s="107" t="str">
        <f>IFERROR(VLOOKUP(D172,DB!A:F,6,0),"")</f>
        <v/>
      </c>
      <c r="J172" s="107" t="str">
        <f>IFERROR(VLOOKUP(D172,DB!A:G,7,0),"")</f>
        <v/>
      </c>
      <c r="K172" s="93"/>
      <c r="L172" s="87" t="str">
        <f>IFERROR(VLOOKUP(D172,DB!A:I,9,0),"")</f>
        <v/>
      </c>
    </row>
    <row r="173" spans="1:12" ht="15" customHeight="1">
      <c r="A173" s="107"/>
      <c r="B173" s="107" t="str">
        <f>IFERROR(VLOOKUP(D173,DB!A:K,11,0),"")</f>
        <v/>
      </c>
      <c r="C173" s="89"/>
      <c r="D173" s="87"/>
      <c r="E173" s="90"/>
      <c r="F173" s="91"/>
      <c r="G173" s="92">
        <f t="shared" ca="1" si="2"/>
        <v>45997.708639930555</v>
      </c>
      <c r="H173" s="91"/>
      <c r="I173" s="107" t="str">
        <f>IFERROR(VLOOKUP(D173,DB!A:F,6,0),"")</f>
        <v/>
      </c>
      <c r="J173" s="107" t="str">
        <f>IFERROR(VLOOKUP(D173,DB!A:G,7,0),"")</f>
        <v/>
      </c>
      <c r="K173" s="93"/>
      <c r="L173" s="87" t="str">
        <f>IFERROR(VLOOKUP(D173,DB!A:I,9,0),"")</f>
        <v/>
      </c>
    </row>
  </sheetData>
  <dataValidations count="2">
    <dataValidation allowBlank="1" showInputMessage="1" showErrorMessage="1" sqref="E1" xr:uid="{A4F81451-56CC-4543-9497-104C4E44EE4B}"/>
    <dataValidation type="list" allowBlank="1" showInputMessage="1" showErrorMessage="1" sqref="E2:E1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workbookViewId="0">
      <selection activeCell="D10" sqref="D10"/>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105.87657974536705</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39109</v>
      </c>
      <c r="F3" s="38">
        <v>45926.188877314817</v>
      </c>
      <c r="G3" s="102">
        <f t="shared" ref="G3" ca="1" si="0">IFERROR(NOW()-F3,"")</f>
        <v>71.519762615738728</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39109</v>
      </c>
      <c r="F4" s="104">
        <v>45948.661111111112</v>
      </c>
      <c r="G4" s="105">
        <f t="shared" ref="G4" ca="1" si="1">IFERROR(NOW()-F4,"")</f>
        <v>49.04752881944296</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16.335341319441795</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0.60115150462661404</v>
      </c>
      <c r="H6" s="38">
        <v>45997.093599537038</v>
      </c>
      <c r="I6" s="37" t="str">
        <f>IFERROR(VLOOKUP(D6,DB!A:F,6,0),"")</f>
        <v>SCECO</v>
      </c>
      <c r="J6" s="37" t="str">
        <f>IFERROR(VLOOKUP(D6,DB!A:G,7,0),"")</f>
        <v>In progress</v>
      </c>
      <c r="K6" s="37" t="s">
        <v>39138</v>
      </c>
      <c r="L6" s="37" t="str">
        <f>IFERROR(VLOOKUP(D6,DB!A:I,9,0),"")</f>
        <v>Latis</v>
      </c>
    </row>
    <row r="7" spans="1:13">
      <c r="A7" s="37"/>
      <c r="B7" s="37" t="str">
        <f>IFERROR(VLOOKUP(D7,DB!A:K,11,0),"")</f>
        <v/>
      </c>
      <c r="C7" s="37"/>
      <c r="D7" s="37"/>
      <c r="E7" s="37"/>
      <c r="F7" s="38"/>
      <c r="G7" s="131">
        <f t="shared" ref="G7:G38" ca="1" si="3">IFERROR(NOW()-F7,"")</f>
        <v>45997.708639930555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45997.708639930555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45997.708639930555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45997.708639930555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45997.708639930555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45997.708639930555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45997.708639930555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45997.708639930555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45997.708639930555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45997.708639930555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45997.708639930555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45997.708639930555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45997.708639930555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45997.708639930555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45997.708639930555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45997.708639930555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45997.708639930555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45997.708639930555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45997.708639930555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45997.708639930555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45997.708639930555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45997.708639930555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45997.708639930555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45997.708639930555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45997.708639930555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45997.708639930555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45997.708639930555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45997.708639930555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t="shared" ca="1" si="3"/>
        <v>45997.708639930555</v>
      </c>
      <c r="H35" s="38"/>
      <c r="I35" s="37" t="str">
        <f>IFERROR(VLOOKUP(D35,DB!A:F,6,0),"")</f>
        <v/>
      </c>
      <c r="J35" s="37" t="str">
        <f>IFERROR(VLOOKUP(D35,DB!A:G,7,0),"")</f>
        <v/>
      </c>
      <c r="K35" s="37"/>
      <c r="L35" s="37" t="str">
        <f>IFERROR(VLOOKUP(D35,DB!A:I,9,0),"")</f>
        <v/>
      </c>
    </row>
    <row r="36" spans="1:12">
      <c r="A36" s="146"/>
      <c r="B36" s="146" t="str">
        <f>IFERROR(VLOOKUP(D36,DB!A:K,11,0),"")</f>
        <v/>
      </c>
      <c r="C36" s="146"/>
      <c r="D36" s="146"/>
      <c r="E36" s="146"/>
      <c r="F36" s="147"/>
      <c r="G36" s="148">
        <f t="shared" ca="1" si="3"/>
        <v>45997.708639930555</v>
      </c>
      <c r="H36" s="147"/>
      <c r="I36" s="146" t="str">
        <f>IFERROR(VLOOKUP(D36,DB!A:F,6,0),"")</f>
        <v/>
      </c>
      <c r="J36" s="146" t="str">
        <f>IFERROR(VLOOKUP(D36,DB!A:G,7,0),"")</f>
        <v/>
      </c>
      <c r="K36" s="146"/>
      <c r="L36" s="146" t="str">
        <f>IFERROR(VLOOKUP(D36,DB!A:I,9,0),"")</f>
        <v/>
      </c>
    </row>
  </sheetData>
  <dataValidations count="2">
    <dataValidation allowBlank="1" showInputMessage="1" showErrorMessage="1" sqref="E1" xr:uid="{920C6338-E771-4DAE-8C89-92A9093EA4DE}"/>
    <dataValidation type="list" allowBlank="1" showInputMessage="1" showErrorMessage="1" sqref="E2:E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43" ca="1" si="0">IFERROR(NOW()-F2,"-")</f>
        <v>45997.708639930555</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45997.708639930555</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45997.708639930555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45997.708639930555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45997.708639930555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45997.708639930555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45997.708639930555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45997.708639930555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45997.708639930555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45997.708639930555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45997.708639930555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45997.708639930555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45997.708639930555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45997.708639930555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45997.708639930555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45997.708639930555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45997.708639930555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45997.708639930555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45997.708639930555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45997.708639930555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45997.708639930555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45997.708639930555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45997.708639930555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45997.708639930555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45997.708639930555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45997.708639930555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45997.708639930555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45997.708639930555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45997.708639930555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45997.708639930555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45997.708639930555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45997.708639930555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45997.708639930555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45997.708639930555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45997.708639930555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45997.708639930555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45997.708639930555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45997.708639930555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45997.708639930555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45997.708639930555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0"/>
        <v>45997.708639930555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0"/>
        <v>45997.708639930555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ref="G44:G107" ca="1" si="1">IFERROR(NOW()-F44,"-")</f>
        <v>45997.708639930555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45997.708639930555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45997.708639930555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45997.708639930555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45997.708639930555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45997.708639930555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45997.708639930555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45997.708639930555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45997.708639930555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45997.708639930555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45997.708639930555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45997.708639930555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45997.708639930555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45997.708639930555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45997.708639930555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45997.708639930555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45997.708639930555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45997.708639930555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45997.708639930555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45997.708639930555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45997.708639930555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45997.708639930555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45997.708639930555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45997.708639930555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45997.708639930555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45997.708639930555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45997.708639930555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45997.708639930555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45997.708639930555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45997.708639930555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45997.708639930555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45997.708639930555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45997.708639930555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45997.708639930555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45997.708639930555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45997.708639930555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45997.708639930555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45997.708639930555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45997.708639930555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45997.708639930555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45997.708639930555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45997.708639930555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45997.708639930555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45997.708639930555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45997.708639930555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45997.708639930555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45997.708639930555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45997.708639930555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45997.708639930555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45997.708639930555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45997.708639930555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45997.708639930555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45997.708639930555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45997.708639930555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45997.708639930555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45997.708639930555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45997.708639930555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45997.708639930555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45997.708639930555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45997.708639930555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45997.708639930555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45997.708639930555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1"/>
        <v>45997.708639930555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1"/>
        <v>45997.708639930555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ref="G108:G171" ca="1" si="2">IFERROR(NOW()-F108,"-")</f>
        <v>45997.708639930555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45997.708639930555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45997.708639930555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45997.708639930555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45997.708639930555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45997.708639930555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45997.708639930555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45997.708639930555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45997.708639930555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45997.708639930555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45997.708639930555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45997.708639930555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45997.708639930555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45997.708639930555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45997.708639930555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45997.708639930555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45997.708639930555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45997.708639930555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45997.708639930555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45997.708639930555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45997.708639930555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45997.708639930555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45997.708639930555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45997.708639930555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45997.708639930555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45997.708639930555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45997.708639930555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45997.708639930555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45997.708639930555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45997.708639930555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45997.708639930555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45997.708639930555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45997.708639930555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45997.708639930555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45997.708639930555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45997.708639930555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45997.708639930555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45997.708639930555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45997.708639930555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45997.708639930555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45997.708639930555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45997.708639930555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45997.708639930555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45997.708639930555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45997.708639930555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45997.708639930555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45997.708639930555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45997.708639930555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45997.708639930555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45997.708639930555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45997.708639930555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45997.708639930555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45997.708639930555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45997.708639930555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45997.708639930555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45997.708639930555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45997.708639930555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45997.708639930555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45997.708639930555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45997.708639930555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45997.708639930555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45997.708639930555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2"/>
        <v>45997.708639930555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2"/>
        <v>45997.708639930555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ref="G172:G235" ca="1" si="3">IFERROR(NOW()-F172,"-")</f>
        <v>45997.708639930555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45997.708639930555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45997.708639930555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45997.708639930555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45997.708639930555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45997.708639930555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45997.708639930555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45997.708639930555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45997.708639930555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45997.708639930555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45997.708639930555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45997.708639930555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45997.708639930555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45997.708639930555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45997.708639930555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45997.708639930555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45997.708639930555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45997.708639930555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45997.708639930555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45997.708639930555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45997.708639930555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45997.708639930555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45997.708639930555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45997.708639930555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45997.708639930555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45997.708639930555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45997.708639930555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45997.708639930555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45997.708639930555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45997.708639930555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45997.708639930555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45997.708639930555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45997.708639930555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45997.708639930555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45997.708639930555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45997.708639930555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45997.708639930555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45997.708639930555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45997.708639930555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45997.708639930555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45997.708639930555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45997.708639930555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45997.708639930555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45997.708639930555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45997.708639930555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45997.708639930555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45997.708639930555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45997.708639930555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45997.708639930555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45997.708639930555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45997.708639930555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45997.708639930555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45997.708639930555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45997.708639930555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45997.708639930555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45997.708639930555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45997.708639930555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45997.708639930555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45997.708639930555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45997.708639930555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45997.708639930555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45997.708639930555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3"/>
        <v>45997.708639930555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3"/>
        <v>45997.708639930555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ref="G236:G299" ca="1" si="4">IFERROR(NOW()-F236,"-")</f>
        <v>45997.708639930555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45997.708639930555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45997.708639930555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45997.708639930555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45997.708639930555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45997.708639930555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45997.708639930555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45997.708639930555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45997.708639930555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45997.708639930555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45997.708639930555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45997.708639930555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45997.708639930555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45997.708639930555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45997.708639930555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45997.708639930555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45997.708639930555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45997.708639930555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45997.708639930555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45997.708639930555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45997.708639930555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45997.708639930555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45997.708639930555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45997.708639930555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45997.708639930555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45997.708639930555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45997.708639930555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45997.708639930555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45997.708639930555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45997.708639930555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45997.708639930555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45997.708639930555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45997.708639930555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45997.708639930555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45997.708639930555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45997.708639930555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45997.708639930555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45997.708639930555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45997.708639930555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45997.708639930555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45997.708639930555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45997.708639930555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45997.708639930555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45997.708639930555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45997.708639930555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45997.708639930555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45997.708639930555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45997.708639930555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45997.708639930555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45997.708639930555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45997.708639930555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45997.708639930555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45997.708639930555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45997.708639930555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45997.708639930555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45997.708639930555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45997.708639930555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45997.708639930555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45997.708639930555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45997.708639930555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45997.708639930555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45997.708639930555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4"/>
        <v>45997.708639930555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4"/>
        <v>45997.708639930555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ref="G300:G363" ca="1" si="5">IFERROR(NOW()-F300,"-")</f>
        <v>45997.708639930555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45997.708639930555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45997.708639930555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45997.708639930555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45997.708639930555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45997.708639930555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45997.708639930555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45997.708639930555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45997.708639930555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45997.708639930555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45997.708639930555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45997.708639930555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45997.708639930555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45997.708639930555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45997.708639930555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45997.708639930555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45997.708639930555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45997.708639930555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45997.708639930555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45997.708639930555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45997.708639930555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45997.708639930555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45997.708639930555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45997.708639930555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45997.708639930555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45997.708639930555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45997.708639930555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45997.708639930555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45997.708639930555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45997.708639930555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45997.708639930555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45997.708639930555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45997.708639930555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45997.708639930555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45997.708639930555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45997.708639930555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45997.708639930555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45997.708639930555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45997.708639930555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45997.708639930555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45997.708639930555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45997.708639930555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45997.708639930555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45997.708639930555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45997.708639930555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45997.708639930555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45997.708639930555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45997.708639930555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45997.708639930555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45997.708639930555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45997.708639930555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45997.708639930555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45997.708639930555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45997.708639930555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45997.708639930555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45997.708639930555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45997.708639930555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45997.708639930555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45997.708639930555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45997.708639930555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45997.708639930555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45997.708639930555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5"/>
        <v>45997.708639930555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5"/>
        <v>45997.708639930555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ref="G364:G427" ca="1" si="6">IFERROR(NOW()-F364,"-")</f>
        <v>45997.708639930555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45997.708639930555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45997.708639930555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45997.708639930555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45997.708639930555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45997.708639930555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45997.708639930555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45997.708639930555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45997.708639930555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45997.708639930555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45997.708639930555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45997.708639930555</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45997.708639930555</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45997.708639930555</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45997.708639930555</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45997.708639930555</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45997.708639930555</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45997.708639930555</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45997.708639930555</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45997.708639930555</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45997.708639930555</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45997.708639930555</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45997.708639930555</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45997.708639930555</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45997.708639930555</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45997.708639930555</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45997.708639930555</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45997.708639930555</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45997.708639930555</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45997.708639930555</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45997.708639930555</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45997.708639930555</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45997.708639930555</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45997.708639930555</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45997.708639930555</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45997.708639930555</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45997.708639930555</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45997.708639930555</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45997.708639930555</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45997.708639930555</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45997.708639930555</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45997.708639930555</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45997.708639930555</v>
      </c>
      <c r="H406" s="117"/>
      <c r="I406" s="115" t="str">
        <f>IFERROR(VLOOKUP(D406,DB!A:F,6,0),"")</f>
        <v/>
      </c>
      <c r="J406" s="115" t="str">
        <f>IFERROR(VLOOKUP(D406,DB!A:G,7,0),"")</f>
        <v/>
      </c>
      <c r="K406" s="118"/>
      <c r="L406" s="133" t="str">
        <f>IFERROR(VLOOKUP(D406,DB!A:I,9,0),"")</f>
        <v/>
      </c>
    </row>
    <row r="407" spans="1:12" ht="31.5" customHeight="1">
      <c r="A407" s="114"/>
      <c r="B407" s="115" t="str">
        <f>IFERROR(VLOOKUP(D407,DB!A:K,11,0),"")</f>
        <v/>
      </c>
      <c r="C407" s="116"/>
      <c r="D407" s="115"/>
      <c r="E407" s="138"/>
      <c r="F407" s="117"/>
      <c r="G407" s="72">
        <f t="shared" ca="1" si="6"/>
        <v>45997.708639930555</v>
      </c>
      <c r="H407" s="117"/>
      <c r="I407" s="115" t="str">
        <f>IFERROR(VLOOKUP(D407,DB!A:F,6,0),"")</f>
        <v/>
      </c>
      <c r="J407" s="115" t="str">
        <f>IFERROR(VLOOKUP(D407,DB!A:G,7,0),"")</f>
        <v/>
      </c>
      <c r="K407" s="118"/>
      <c r="L407" s="133" t="str">
        <f>IFERROR(VLOOKUP(D407,DB!A:I,9,0),"")</f>
        <v/>
      </c>
    </row>
    <row r="408" spans="1:12" ht="31.5" customHeight="1">
      <c r="A408" s="114"/>
      <c r="B408" s="115" t="str">
        <f>IFERROR(VLOOKUP(D408,DB!A:K,11,0),"")</f>
        <v/>
      </c>
      <c r="C408" s="116"/>
      <c r="D408" s="115"/>
      <c r="E408" s="138"/>
      <c r="F408" s="117"/>
      <c r="G408" s="72">
        <f t="shared" ca="1" si="6"/>
        <v>45997.708639930555</v>
      </c>
      <c r="H408" s="117"/>
      <c r="I408" s="115" t="str">
        <f>IFERROR(VLOOKUP(D408,DB!A:F,6,0),"")</f>
        <v/>
      </c>
      <c r="J408" s="115" t="str">
        <f>IFERROR(VLOOKUP(D408,DB!A:G,7,0),"")</f>
        <v/>
      </c>
      <c r="K408" s="118"/>
      <c r="L408" s="133" t="str">
        <f>IFERROR(VLOOKUP(D408,DB!A:I,9,0),"")</f>
        <v/>
      </c>
    </row>
    <row r="409" spans="1:12" ht="31.5" customHeight="1">
      <c r="A409" s="139"/>
      <c r="B409" s="140" t="str">
        <f>IFERROR(VLOOKUP(D409,DB!A:K,11,0),"")</f>
        <v/>
      </c>
      <c r="C409" s="141"/>
      <c r="D409" s="140"/>
      <c r="E409" s="138"/>
      <c r="F409" s="142"/>
      <c r="G409" s="143">
        <f t="shared" ca="1" si="6"/>
        <v>45997.708639930555</v>
      </c>
      <c r="H409" s="142"/>
      <c r="I409" s="140" t="str">
        <f>IFERROR(VLOOKUP(D409,DB!A:F,6,0),"")</f>
        <v/>
      </c>
      <c r="J409" s="140" t="str">
        <f>IFERROR(VLOOKUP(D409,DB!A:G,7,0),"")</f>
        <v/>
      </c>
      <c r="K409" s="144"/>
      <c r="L409" s="145" t="str">
        <f>IFERROR(VLOOKUP(D409,DB!A:I,9,0),"")</f>
        <v/>
      </c>
    </row>
  </sheetData>
  <dataValidations count="2">
    <dataValidation allowBlank="1" showInputMessage="1" showErrorMessage="1" sqref="E1" xr:uid="{9E1BC488-8814-4F8A-8DBE-742B3278AB71}"/>
    <dataValidation type="list" allowBlank="1" showInputMessage="1" showErrorMessage="1" sqref="E2:E40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2025-12-06T14:00:49Z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